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Грачевский\"/>
    </mc:Choice>
  </mc:AlternateContent>
  <bookViews>
    <workbookView xWindow="0" yWindow="0" windowWidth="20490" windowHeight="7815" tabRatio="1000" activeTab="2"/>
  </bookViews>
  <sheets>
    <sheet name="6" sheetId="14" r:id="rId1"/>
    <sheet name="9" sheetId="12" r:id="rId2"/>
    <sheet name=" Таблица 1" sheetId="1" r:id="rId3"/>
    <sheet name="_6_2" sheetId="15" r:id="rId4"/>
    <sheet name="9_2" sheetId="17" r:id="rId5"/>
    <sheet name="Таблица 2" sheetId="5" r:id="rId6"/>
    <sheet name="Кадры" sheetId="9" r:id="rId7"/>
    <sheet name="Свод " sheetId="6" r:id="rId8"/>
    <sheet name="Лист2" sheetId="11" state="hidden" r:id="rId9"/>
    <sheet name="Источник" sheetId="7" state="hidden" r:id="rId10"/>
    <sheet name="Список школ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6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7" r:id="rId18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V27" i="12"/>
  <c r="W27" i="12" s="1"/>
  <c r="V26" i="12"/>
  <c r="W26" i="12" s="1"/>
  <c r="V25" i="12"/>
  <c r="W25" i="12" s="1"/>
  <c r="V24" i="12"/>
  <c r="W24" i="12" s="1"/>
  <c r="V23" i="12"/>
  <c r="W23" i="12" s="1"/>
  <c r="V22" i="12"/>
  <c r="W22" i="12" s="1"/>
  <c r="V21" i="12"/>
  <c r="W21" i="12" s="1"/>
  <c r="V20" i="12"/>
  <c r="W20" i="12" s="1"/>
  <c r="V19" i="12"/>
  <c r="W19" i="12" s="1"/>
  <c r="V18" i="12"/>
  <c r="W18" i="12" s="1"/>
  <c r="V17" i="12"/>
  <c r="W17" i="12" s="1"/>
  <c r="V16" i="12"/>
  <c r="W16" i="12" s="1"/>
  <c r="V15" i="12"/>
  <c r="W14" i="12"/>
  <c r="V14" i="12"/>
  <c r="W13" i="12"/>
  <c r="V13" i="12"/>
  <c r="W12" i="12"/>
  <c r="V12" i="12"/>
  <c r="W11" i="12"/>
  <c r="V11" i="12"/>
  <c r="W10" i="12"/>
  <c r="V10" i="12"/>
  <c r="V9" i="12"/>
  <c r="V8" i="12"/>
  <c r="V7" i="12"/>
  <c r="W9" i="12" s="1"/>
  <c r="V27" i="14"/>
  <c r="V26" i="14"/>
  <c r="V25" i="14"/>
  <c r="V24" i="14"/>
  <c r="V23" i="14"/>
  <c r="V22" i="14"/>
  <c r="W22" i="14" s="1"/>
  <c r="V21" i="14"/>
  <c r="W21" i="14" s="1"/>
  <c r="V20" i="14"/>
  <c r="W20" i="14" s="1"/>
  <c r="V19" i="14"/>
  <c r="W19" i="14" s="1"/>
  <c r="V18" i="14"/>
  <c r="V17" i="14"/>
  <c r="V16" i="14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E4" i="15"/>
  <c r="E3" i="15"/>
  <c r="E2" i="15"/>
  <c r="W17" i="14" l="1"/>
  <c r="W23" i="14"/>
  <c r="W25" i="14"/>
  <c r="W27" i="14"/>
  <c r="W16" i="14"/>
  <c r="W18" i="14"/>
  <c r="W24" i="14"/>
  <c r="W26" i="14"/>
  <c r="W8" i="12"/>
  <c r="W8" i="14"/>
  <c r="E4" i="17" l="1"/>
  <c r="E3" i="17"/>
  <c r="E2" i="17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<sst xmlns="http://schemas.openxmlformats.org/spreadsheetml/2006/main" count="2571" uniqueCount="903">
  <si>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</si>
  <si>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</si>
  <si>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</si>
  <si>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</si>
  <si>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</si>
  <si>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</si>
  <si>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</si>
  <si>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</si>
  <si>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</si>
  <si>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</si>
  <si>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</si>
  <si>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</si>
  <si>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</si>
  <si>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</si>
  <si>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</si>
  <si>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</si>
  <si>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</si>
  <si>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</si>
  <si>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</si>
  <si>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</si>
  <si>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</si>
  <si>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</si>
  <si>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</si>
  <si>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</si>
  <si>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</si>
  <si>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</si>
  <si>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</si>
  <si>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</si>
  <si>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</si>
  <si>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</si>
  <si>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</si>
  <si>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</si>
  <si>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</si>
  <si>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</si>
  <si>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</si>
  <si>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</si>
  <si>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</si>
  <si>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</si>
  <si>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</si>
  <si>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</si>
  <si>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</si>
  <si>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</si>
  <si>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</si>
  <si>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</si>
  <si>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</si>
  <si>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</si>
  <si>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</si>
  <si>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</si>
  <si>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</si>
  <si>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</si>
  <si>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</si>
  <si>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</si>
  <si>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</si>
  <si>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</si>
  <si>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</si>
  <si>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</si>
  <si>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</si>
  <si>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</si>
  <si>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</si>
  <si>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</si>
  <si>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</si>
  <si>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</si>
  <si>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</si>
  <si>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</si>
  <si>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</si>
  <si>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</si>
  <si>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</si>
  <si>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</si>
  <si>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</si>
  <si>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</si>
  <si>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</si>
  <si>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</si>
  <si>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</si>
  <si>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</si>
  <si>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</si>
  <si>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</si>
  <si>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</si>
  <si>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</si>
  <si>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</si>
  <si>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</si>
  <si>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</si>
  <si>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</si>
  <si>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</si>
  <si>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</si>
  <si>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</si>
  <si>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</si>
  <si>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</si>
  <si>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</si>
  <si>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</si>
  <si>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</si>
  <si>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</si>
  <si>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</si>
  <si>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</si>
  <si>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</si>
  <si>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</si>
  <si>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</si>
  <si>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</si>
  <si>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</si>
  <si>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</si>
  <si>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</si>
  <si>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</si>
  <si>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</si>
  <si>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</si>
  <si>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</si>
  <si>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</si>
  <si>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</si>
  <si>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</si>
  <si>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</si>
  <si>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</si>
  <si>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</si>
  <si>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</si>
  <si>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</si>
  <si>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</si>
  <si>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</si>
  <si>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</si>
  <si>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</si>
  <si>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</si>
  <si>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</si>
  <si>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</si>
  <si>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</si>
  <si>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</si>
  <si>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</si>
  <si>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</si>
  <si>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</si>
  <si>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</si>
  <si>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</si>
  <si>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</si>
  <si>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</si>
  <si>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</si>
  <si>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</si>
  <si>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</si>
  <si>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</si>
  <si>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</si>
  <si>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</si>
  <si>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</si>
  <si>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</si>
  <si>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</si>
  <si>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</si>
  <si>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</si>
  <si>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</si>
  <si>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</si>
  <si>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</si>
  <si>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</si>
  <si>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</si>
  <si>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</si>
  <si>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</si>
  <si>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</si>
  <si>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</si>
  <si>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</si>
  <si>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</si>
  <si>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</si>
  <si>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</si>
  <si>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</si>
  <si>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</si>
  <si>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</si>
  <si>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</si>
  <si>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</si>
  <si>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</si>
  <si>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</si>
  <si>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</si>
  <si>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</si>
  <si>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</si>
  <si>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</si>
  <si>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</si>
  <si>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</si>
  <si>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</si>
  <si>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</si>
  <si>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</si>
  <si>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</si>
  <si>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</si>
  <si>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</si>
  <si>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</si>
  <si>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</si>
  <si>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</si>
  <si>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</si>
  <si>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</si>
  <si>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</si>
  <si>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</si>
  <si>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</si>
  <si>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</si>
  <si>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</si>
  <si>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</si>
  <si>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</si>
  <si>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</si>
  <si>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</si>
  <si>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</si>
  <si>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</si>
  <si>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</si>
  <si>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</si>
  <si>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</si>
  <si>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</si>
  <si>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</si>
  <si>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</si>
  <si>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</si>
  <si>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</si>
  <si>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</si>
  <si>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</si>
  <si>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</si>
  <si>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</si>
  <si>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</si>
  <si>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</si>
  <si>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</si>
  <si>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</si>
  <si>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</si>
  <si>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</si>
  <si>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</si>
  <si>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</si>
  <si>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</si>
  <si>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</si>
  <si>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</si>
  <si>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</si>
  <si>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</si>
  <si>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</si>
  <si>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</si>
  <si>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</si>
  <si>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</si>
  <si>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</si>
  <si>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</si>
  <si>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</si>
  <si>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</si>
  <si>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</si>
  <si>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</si>
  <si>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</si>
  <si>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</si>
  <si>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</si>
  <si>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</si>
  <si>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</si>
  <si>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</si>
  <si>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</si>
  <si>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</si>
  <si>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</si>
  <si>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</si>
  <si>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</si>
  <si>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</si>
  <si>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</si>
  <si>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</si>
  <si>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</si>
  <si>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</si>
  <si>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</si>
  <si>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</si>
  <si>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</si>
  <si>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</si>
  <si>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</si>
  <si>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</si>
  <si>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</si>
  <si>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</si>
  <si>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</si>
  <si>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</si>
  <si>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</si>
  <si>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</si>
  <si>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</si>
  <si>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</si>
  <si>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</si>
  <si>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</si>
  <si>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</si>
  <si>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</si>
  <si>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</si>
  <si>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</si>
  <si>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</si>
  <si>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</si>
  <si>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</si>
  <si>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</si>
  <si>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</si>
  <si>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</si>
  <si>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</si>
  <si>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</si>
  <si>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</si>
  <si>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</si>
  <si>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</si>
  <si>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</si>
  <si>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</si>
  <si>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</si>
  <si>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</si>
  <si>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</si>
  <si>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</si>
  <si>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</si>
  <si>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</si>
  <si>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</si>
  <si>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</si>
  <si>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</si>
  <si>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</si>
  <si>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</si>
  <si>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</si>
  <si>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</si>
  <si>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</si>
  <si>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</si>
  <si>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</si>
  <si>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</si>
  <si>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</si>
  <si>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</si>
  <si>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</si>
  <si>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</si>
  <si>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</si>
  <si>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</si>
  <si>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</si>
  <si>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</si>
  <si>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</si>
  <si>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</si>
  <si>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</si>
  <si>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</si>
  <si>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</si>
  <si>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</si>
  <si>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</si>
  <si>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</si>
  <si>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</si>
  <si>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</si>
  <si>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</si>
  <si>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</si>
  <si>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</si>
  <si>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</si>
  <si>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</si>
  <si>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</si>
  <si>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</si>
  <si>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</si>
  <si>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</si>
  <si>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</si>
  <si>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</si>
  <si>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</si>
  <si>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</si>
  <si>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</si>
  <si>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</si>
  <si>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</si>
  <si>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</si>
  <si>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</si>
  <si>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</si>
  <si>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</si>
  <si>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</si>
  <si>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</si>
  <si>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</si>
  <si>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</si>
  <si>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</si>
  <si>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</si>
  <si>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</si>
  <si>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</si>
  <si>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</si>
  <si>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</si>
  <si>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</si>
  <si>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</si>
  <si>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</si>
  <si>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</si>
  <si>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</si>
  <si>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</si>
  <si>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</si>
  <si>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</si>
  <si>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</si>
  <si>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</si>
  <si>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</si>
  <si>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</si>
  <si>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</si>
  <si>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</si>
  <si>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</si>
  <si>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</si>
  <si>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</si>
  <si>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</si>
  <si>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</si>
  <si>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</si>
  <si>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</si>
  <si>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</si>
  <si>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</si>
  <si>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</si>
  <si>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</si>
  <si>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</si>
  <si>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</si>
  <si>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</si>
  <si>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</si>
  <si>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</si>
  <si>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</si>
  <si>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</si>
  <si>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</si>
  <si>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</si>
  <si>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</si>
  <si>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</si>
  <si>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</si>
  <si>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</si>
  <si>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</si>
  <si>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</si>
  <si>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</si>
  <si>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</si>
  <si>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</si>
  <si>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</si>
  <si>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</si>
  <si>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</si>
  <si>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</si>
  <si>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</si>
  <si>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</si>
  <si>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</si>
  <si>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</si>
  <si>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</si>
  <si>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</si>
  <si>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</si>
  <si>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</si>
  <si>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</si>
  <si>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</si>
  <si>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</si>
  <si>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</si>
  <si>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</si>
  <si>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</si>
  <si>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</si>
  <si>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</si>
  <si>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</si>
  <si>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</si>
  <si>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</si>
  <si>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</si>
  <si>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</si>
  <si>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</si>
  <si>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</si>
  <si>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</si>
  <si>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</si>
  <si>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</si>
  <si>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</si>
  <si>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</si>
  <si>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</si>
  <si>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</si>
  <si>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</si>
  <si>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</si>
  <si>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</si>
  <si>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</si>
  <si>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</si>
  <si>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</si>
  <si>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</si>
  <si>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</si>
  <si>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</si>
  <si>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</si>
  <si>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</si>
  <si>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</si>
  <si>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</si>
  <si>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</si>
  <si>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</si>
  <si>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</si>
  <si>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</si>
  <si>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</si>
  <si>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</si>
  <si>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</si>
  <si>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</si>
  <si>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</si>
  <si>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</si>
  <si>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</si>
  <si>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</si>
  <si>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</si>
  <si>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</si>
  <si>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</si>
  <si>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</si>
  <si>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</si>
  <si>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</si>
  <si>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</si>
  <si>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</si>
  <si>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</si>
  <si>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</si>
  <si>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</si>
  <si>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</si>
  <si>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</si>
  <si>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</si>
  <si>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</si>
  <si>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</si>
  <si>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</si>
  <si>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</si>
  <si>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</si>
  <si>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</si>
  <si>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</si>
  <si>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</si>
  <si>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</si>
  <si>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</si>
  <si>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</si>
  <si>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</si>
  <si>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</si>
  <si>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</si>
  <si>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</si>
  <si>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</si>
  <si>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</si>
  <si>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</si>
  <si>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</si>
  <si>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</si>
  <si>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</si>
  <si>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</si>
  <si>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</si>
  <si>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</si>
  <si>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</si>
  <si>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</si>
  <si>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</si>
  <si>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</si>
  <si>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</si>
  <si>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</si>
  <si>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</si>
  <si>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</si>
  <si>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</si>
  <si>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</si>
  <si>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</si>
  <si>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</si>
  <si>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</si>
  <si>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</si>
  <si>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</si>
  <si>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</si>
  <si>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</si>
  <si>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</si>
  <si>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</si>
  <si>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</si>
  <si>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</si>
  <si>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</si>
  <si>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</si>
  <si>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</si>
  <si>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</si>
  <si>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</si>
  <si>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</si>
  <si>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</si>
  <si>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</si>
  <si>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</si>
  <si>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</si>
  <si>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</si>
  <si>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</si>
  <si>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</si>
  <si>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</si>
  <si>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</si>
  <si>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</si>
  <si>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</si>
  <si>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</si>
  <si>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</si>
  <si>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</si>
  <si>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</si>
  <si>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</si>
  <si>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</si>
  <si>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</si>
  <si>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</si>
  <si>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</si>
  <si>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</si>
  <si>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</si>
  <si>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</si>
  <si>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</si>
  <si>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</si>
  <si>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</si>
  <si>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</si>
  <si>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</si>
  <si>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</si>
  <si>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</si>
  <si>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</si>
  <si>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</si>
  <si>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</si>
  <si>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</si>
  <si>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</si>
  <si>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</si>
  <si>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</si>
  <si>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</si>
  <si>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</si>
  <si>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</si>
  <si>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</si>
  <si>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</si>
  <si>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</si>
  <si>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</si>
  <si>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</si>
  <si>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</si>
  <si>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</si>
  <si>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</si>
  <si>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</si>
  <si>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</si>
  <si>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</si>
  <si>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</si>
  <si>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</si>
  <si>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</si>
  <si>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</si>
  <si>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</si>
  <si>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</si>
  <si>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</si>
  <si>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</si>
  <si>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</si>
  <si>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</si>
  <si>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</si>
  <si>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</si>
  <si>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</si>
  <si>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</si>
  <si>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</si>
  <si>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</si>
  <si>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</si>
  <si>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</si>
  <si>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</si>
  <si>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</si>
  <si>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</si>
  <si>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</si>
  <si>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</si>
  <si>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</si>
  <si>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</si>
  <si>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</si>
  <si>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</si>
  <si>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</si>
  <si>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</si>
  <si>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</si>
  <si>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</si>
  <si>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</si>
  <si>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</si>
  <si>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</si>
  <si>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</si>
  <si>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</si>
  <si>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</si>
  <si>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</si>
  <si>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</si>
  <si>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</si>
  <si>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</si>
  <si>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</si>
  <si>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</si>
  <si>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</si>
  <si>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</si>
  <si>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</si>
  <si>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</si>
  <si>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</si>
  <si>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</si>
  <si>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</si>
  <si>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</si>
  <si>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</si>
  <si>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</si>
  <si>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</si>
  <si>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</si>
  <si>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</si>
  <si>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</si>
  <si>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</si>
  <si>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</si>
  <si>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</si>
  <si>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</si>
  <si>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</si>
  <si>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</si>
  <si>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</si>
  <si>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</si>
  <si>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</si>
  <si>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</si>
  <si>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</si>
  <si>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</si>
  <si>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</si>
  <si>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</si>
  <si>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</si>
  <si>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</si>
  <si>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</si>
  <si>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</si>
  <si>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</si>
  <si>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</si>
  <si>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</si>
  <si>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</si>
  <si>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</si>
  <si>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</si>
  <si>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</si>
  <si>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</si>
  <si>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</si>
  <si>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</si>
  <si>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</si>
  <si>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</si>
  <si>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</si>
  <si>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</si>
  <si>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</si>
  <si>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</si>
  <si>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</si>
  <si>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</si>
  <si>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</si>
  <si>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</si>
  <si>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</si>
  <si>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</si>
  <si>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</si>
  <si>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</si>
  <si>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</si>
  <si>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</si>
  <si>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</si>
  <si>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</si>
  <si>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</si>
  <si>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</si>
  <si>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</si>
  <si>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</si>
  <si>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</si>
  <si>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</si>
  <si>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</si>
  <si>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</si>
  <si>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</si>
  <si>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</si>
  <si>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</si>
  <si>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</si>
  <si>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</si>
  <si>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</si>
  <si>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</si>
  <si>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</si>
  <si>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</si>
  <si>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</si>
  <si>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</si>
  <si>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</si>
  <si>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</si>
  <si>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</si>
  <si>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</si>
  <si>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</si>
  <si>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</si>
  <si>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</si>
  <si>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</si>
  <si>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</si>
  <si>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</si>
  <si>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</si>
  <si>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</si>
  <si>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</si>
  <si>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</si>
  <si>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</si>
  <si>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</si>
  <si>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</si>
  <si>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</si>
  <si>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</si>
  <si>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</si>
  <si>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</si>
  <si>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</si>
  <si>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</si>
  <si>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</si>
  <si>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</si>
  <si>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</si>
  <si>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</si>
  <si>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</si>
  <si>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</si>
  <si>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</si>
  <si>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</si>
  <si>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</si>
  <si>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</si>
  <si>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</si>
  <si>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</si>
  <si>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</si>
  <si>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</si>
  <si>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</si>
  <si>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</si>
  <si>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</si>
  <si>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</si>
  <si>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</si>
  <si>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</si>
  <si>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</si>
  <si>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</si>
  <si>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</si>
  <si>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</si>
  <si>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</si>
  <si>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среднего общего образования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</si>
  <si>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</si>
  <si>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</si>
  <si>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</si>
  <si>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</si>
  <si>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</si>
  <si>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</si>
  <si>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</si>
  <si>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</si>
  <si>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</si>
  <si>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</si>
  <si>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</si>
  <si>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</si>
  <si>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</si>
  <si>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основного общего образования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</si>
  <si>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</si>
  <si>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</si>
  <si>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</si>
  <si>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</si>
  <si>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</si>
  <si>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</si>
  <si>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</si>
  <si>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</si>
  <si>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</si>
  <si>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</si>
  <si>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</si>
  <si>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</si>
  <si>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</si>
  <si>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</si>
  <si>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</si>
  <si>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</si>
  <si>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</si>
  <si>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</si>
  <si>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</si>
  <si>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</si>
  <si>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</si>
  <si>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</si>
  <si>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</si>
  <si>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</si>
  <si>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</si>
  <si>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</si>
  <si>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</si>
  <si>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</si>
  <si>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</si>
  <si>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</si>
  <si>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</si>
  <si>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</si>
  <si>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</si>
  <si>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</si>
  <si>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</si>
  <si>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</si>
  <si>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</si>
  <si>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</si>
  <si>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</si>
  <si>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</si>
  <si>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</si>
  <si>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</si>
  <si>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</si>
  <si>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</si>
  <si>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</si>
  <si>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</si>
  <si>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</si>
  <si>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</si>
  <si>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</si>
  <si>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</si>
  <si>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</si>
  <si>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</si>
  <si>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</si>
  <si>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</si>
  <si>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</si>
  <si>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</si>
  <si>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</si>
  <si>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</si>
  <si>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</si>
  <si>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</si>
  <si>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</si>
  <si>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</si>
  <si>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</si>
  <si>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</si>
  <si>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</si>
  <si>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</si>
  <si>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</si>
  <si>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</si>
  <si>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</si>
  <si>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</si>
  <si>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</si>
  <si>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</si>
  <si>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</si>
  <si>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</si>
  <si>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</si>
  <si>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</si>
  <si>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</si>
  <si>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</si>
  <si>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</si>
  <si>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</si>
  <si>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</si>
  <si>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</si>
  <si>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</si>
  <si>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</si>
  <si>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</si>
  <si>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</si>
  <si>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</si>
  <si>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</si>
  <si>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</si>
  <si>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</si>
  <si>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</si>
  <si>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</si>
  <si>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</si>
  <si>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</si>
  <si>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</si>
  <si>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</si>
  <si>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</si>
  <si>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</si>
  <si>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</si>
  <si>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</si>
  <si>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</si>
  <si>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</si>
  <si>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</si>
  <si>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</si>
  <si>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</si>
  <si>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</si>
  <si>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</si>
  <si>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</si>
  <si>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</si>
  <si>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</si>
  <si>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</si>
  <si>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основного общего образования и среднего общего образования</t>
  </si>
  <si>
    <t>Специальное (дефектологическое) образование</t>
  </si>
  <si>
    <t>Менеджмент в образовании</t>
  </si>
  <si>
    <t>да, в 2016 г.</t>
  </si>
  <si>
    <t>начального общего образования, основного общего образования, среднего общего образования</t>
  </si>
  <si>
    <t>заместитель директора / предмет</t>
  </si>
  <si>
    <t>да, муниципальный уровень</t>
  </si>
  <si>
    <t>да, региональный уровень</t>
  </si>
  <si>
    <t>директор / предмет</t>
  </si>
  <si>
    <t>нагрузка (ч/неделя)</t>
  </si>
  <si>
    <t>один из родителей имеет высшее образование</t>
  </si>
  <si>
    <t>,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</si>
  <si>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</si>
  <si>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</si>
  <si>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Благодарненский</t>
  </si>
  <si>
    <t>grach_sh002_u001</t>
  </si>
  <si>
    <t>МКОУ СОШ 9 п Верхняя Кугульта</t>
  </si>
  <si>
    <t>grach_sh002_u002</t>
  </si>
  <si>
    <t>grach_sh001_u001</t>
  </si>
  <si>
    <t>МКОУ СОШ 6 с Спицевка</t>
  </si>
  <si>
    <t>grach_sh001_u004</t>
  </si>
  <si>
    <t>да, физика</t>
  </si>
  <si>
    <t>grach_sh001_u014</t>
  </si>
  <si>
    <t>grach_sh001_u016</t>
  </si>
  <si>
    <t>grach_sh001_u017</t>
  </si>
  <si>
    <t>grach_sh001_u003</t>
  </si>
  <si>
    <t>grach_sh001_u006</t>
  </si>
  <si>
    <t>да, химия</t>
  </si>
  <si>
    <t>grach_sh001_u002</t>
  </si>
  <si>
    <t>заместитель директора</t>
  </si>
  <si>
    <t>grach_sh001_u015</t>
  </si>
  <si>
    <t>grach_sh001_u018</t>
  </si>
  <si>
    <t>grach_sh001_u019</t>
  </si>
  <si>
    <t>grach_sh001_u005</t>
  </si>
  <si>
    <t>grach_sh001_u008</t>
  </si>
  <si>
    <t>grach_sh001_u020</t>
  </si>
  <si>
    <t>grach_sh001_u007</t>
  </si>
  <si>
    <t>grach_sh001_u012</t>
  </si>
  <si>
    <t>grach_sh001_u013</t>
  </si>
  <si>
    <t>grach_sh001_u009</t>
  </si>
  <si>
    <t>grach_sh001_u011</t>
  </si>
  <si>
    <t>grach_sh002_u004</t>
  </si>
  <si>
    <t>grach_sh002_u006</t>
  </si>
  <si>
    <t>grach_sh002_u005</t>
  </si>
  <si>
    <t>grach_sh002_u009</t>
  </si>
  <si>
    <t>grach_sh002_u003</t>
  </si>
  <si>
    <t>grach_sh002_u010</t>
  </si>
  <si>
    <t>grach_sh002_u011</t>
  </si>
  <si>
    <t>grach_sh002_u008</t>
  </si>
  <si>
    <t>да, биология</t>
  </si>
  <si>
    <t>grach_sh001_u010</t>
  </si>
  <si>
    <t>grach_sh002_u007</t>
  </si>
  <si>
    <t>grach_sh002_u012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</si>
</sst>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1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11" fillId="3" borderId="1" xfId="0" applyNumberFormat="1" applyFont="1" applyFill="1" applyBorder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10" fontId="32" fillId="3" borderId="1" xfId="1" applyNumberFormat="1" applyFont="1" applyFill="1" applyBorder="1" applyAlignment="1">
      <alignment horizontal="right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3" fillId="0" borderId="1" xfId="0" applyFont="1" applyBorder="1" applyAlignment="1">
      <alignment horizontal="right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8" fillId="2" borderId="29" xfId="0" applyFont="1" applyFill="1" applyBorder="1" applyAlignment="1" applyProtection="1">
      <alignment horizontal="left" vertical="center"/>
      <protection locked="0"/>
    </xf>
    <xf numFmtId="0" fontId="8" fillId="2" borderId="30" xfId="0" applyFont="1" applyFill="1" applyBorder="1" applyAlignment="1" applyProtection="1">
      <alignment horizontal="left" vertical="center"/>
      <protection locked="0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11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0.36363636363636365</c:v>
                </c:pt>
                <c:pt idx="3">
                  <c:v>0.13636363636363635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2.7896995708154508E-2</c:v>
                </c:pt>
                <c:pt idx="1">
                  <c:v>1.7167381974248927E-2</c:v>
                </c:pt>
                <c:pt idx="2">
                  <c:v>0.80042918454935619</c:v>
                </c:pt>
                <c:pt idx="3">
                  <c:v>0.14163090128755365</c:v>
                </c:pt>
                <c:pt idx="4">
                  <c:v>0.15021459227467812</c:v>
                </c:pt>
                <c:pt idx="5">
                  <c:v>4.7210300429184553E-2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0.1875</c:v>
                </c:pt>
                <c:pt idx="4">
                  <c:v>0.125</c:v>
                </c:pt>
                <c:pt idx="5">
                  <c:v>3.125E-2</c:v>
                </c:pt>
                <c:pt idx="6">
                  <c:v>0.125</c:v>
                </c:pt>
                <c:pt idx="7">
                  <c:v>0.15625</c:v>
                </c:pt>
                <c:pt idx="8">
                  <c:v>0.125</c:v>
                </c:pt>
                <c:pt idx="9">
                  <c:v>0.1875</c:v>
                </c:pt>
                <c:pt idx="10">
                  <c:v>6.25E-2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0.1875</c:v>
                </c:pt>
                <c:pt idx="4">
                  <c:v>0.125</c:v>
                </c:pt>
                <c:pt idx="5">
                  <c:v>3.125E-2</c:v>
                </c:pt>
                <c:pt idx="6">
                  <c:v>0.125</c:v>
                </c:pt>
                <c:pt idx="7">
                  <c:v>0.15625</c:v>
                </c:pt>
                <c:pt idx="8">
                  <c:v>0.125</c:v>
                </c:pt>
                <c:pt idx="9">
                  <c:v>0.1875</c:v>
                </c:pt>
                <c:pt idx="10">
                  <c:v>6.25E-2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0.23488520582348427"/>
                  <c:y val="-1.48698768688332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0.23761642914701314"/>
                  <c:y val="-6.93927587212218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3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-3.5505795677398221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/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6.25E-2</c:v>
                </c:pt>
                <c:pt idx="3">
                  <c:v>0.25</c:v>
                </c:pt>
                <c:pt idx="4">
                  <c:v>3.125E-2</c:v>
                </c:pt>
                <c:pt idx="5">
                  <c:v>0.15625</c:v>
                </c:pt>
                <c:pt idx="6">
                  <c:v>0.25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6.25E-2</c:v>
                </c:pt>
                <c:pt idx="3">
                  <c:v>0.25</c:v>
                </c:pt>
                <c:pt idx="4">
                  <c:v>3.125E-2</c:v>
                </c:pt>
                <c:pt idx="5">
                  <c:v>0.15625</c:v>
                </c:pt>
                <c:pt idx="6">
                  <c:v>0.25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6.25E-2</c:v>
                </c:pt>
                <c:pt idx="3">
                  <c:v>0.28125</c:v>
                </c:pt>
                <c:pt idx="5">
                  <c:v>0.40625</c:v>
                </c:pt>
                <c:pt idx="7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33526242935643003"/>
                  <c:y val="1.8083950151512908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5137614057587019"/>
                  <c:y val="5.3355640783517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0.71875</c:v>
                </c:pt>
                <c:pt idx="1">
                  <c:v>0.4375</c:v>
                </c:pt>
                <c:pt idx="2">
                  <c:v>0</c:v>
                </c:pt>
                <c:pt idx="3">
                  <c:v>0.125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[ГрачКадры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500062</xdr:colOff>
          <xdr:row>3157</xdr:row>
          <xdr:rowOff>0</xdr:rowOff>
        </xdr:from>
        <xdr:to>
          <xdr:col>3</xdr:col>
          <xdr:colOff>54769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8660</xdr:colOff>
      <xdr:row>0</xdr:row>
      <xdr:rowOff>77932</xdr:rowOff>
    </xdr:from>
    <xdr:to>
      <xdr:col>9</xdr:col>
      <xdr:colOff>242454</xdr:colOff>
      <xdr:row>8</xdr:row>
      <xdr:rowOff>112569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6_&#1057;&#1087;&#1080;&#1094;&#1077;&#1074;&#1082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8470;%209_&#1050;&#1091;&#1075;&#1091;&#1083;&#1100;&#1090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43;&#1077;&#1086;&#1088;&#1075;&#1080;&#1077;&#1074;&#1089;&#1082;&#1080;&#1081;/&#1050;&#1072;&#1076;&#1088;&#1099;%20&#1083;&#1072;&#1073;&#1086;&#1088;&#1072;&#1090;&#1086;&#1088;&#1080;&#1103;%20&#1056;&#1056;&#1057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Грачёвский_муниципальный_округ</v>
          </cell>
        </row>
        <row r="3">
          <cell r="C3" t="str">
            <v xml:space="preserve">МКОУ СОШ № 6 с. Спицевка </v>
          </cell>
          <cell r="P3" t="str">
            <v>grach_sh001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Грачёвский_муниципальный_округ</v>
          </cell>
        </row>
        <row r="3">
          <cell r="C3" t="str">
            <v>МКОУ СОШ № 9 пос. Верхняя Кугульта</v>
          </cell>
          <cell r="P3" t="str">
            <v>grach_sh002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точник"/>
      <sheetName val="Список школ"/>
    </sheetNames>
    <sheetDataSet>
      <sheetData sheetId="0" refreshError="1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7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6.xml"/><Relationship Id="rId5" Type="http://schemas.openxmlformats.org/officeDocument/2006/relationships/image" Target="../media/image1.emf"/><Relationship Id="rId15" Type="http://schemas.openxmlformats.org/officeDocument/2006/relationships/control" Target="../activeX/activeX10.xml"/><Relationship Id="rId10" Type="http://schemas.openxmlformats.org/officeDocument/2006/relationships/control" Target="../activeX/activeX5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4.xml"/><Relationship Id="rId14" Type="http://schemas.openxmlformats.org/officeDocument/2006/relationships/control" Target="../activeX/activeX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topLeftCell="A10" zoomScale="60" zoomScaleNormal="60" workbookViewId="0">
      <selection activeCell="Q15" sqref="Q15"/>
    </sheetView>
  </sheetViews>
  <sheetFormatPr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387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296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477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/>
      <c r="D7" s="160">
        <v>1</v>
      </c>
      <c r="E7" s="160">
        <v>2</v>
      </c>
      <c r="F7" s="160">
        <v>2</v>
      </c>
      <c r="G7" s="160">
        <v>2</v>
      </c>
      <c r="H7" s="160"/>
      <c r="I7" s="160"/>
      <c r="J7" s="160"/>
      <c r="K7" s="160"/>
      <c r="L7" s="160"/>
      <c r="M7" s="161"/>
      <c r="N7" s="162">
        <v>1</v>
      </c>
      <c r="O7" s="160"/>
      <c r="P7" s="160"/>
      <c r="Q7" s="160">
        <v>2</v>
      </c>
      <c r="R7" s="161"/>
      <c r="S7" s="159"/>
      <c r="T7" s="160">
        <v>1</v>
      </c>
      <c r="U7" s="163"/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64"/>
      <c r="B8" s="166" t="s">
        <v>24</v>
      </c>
      <c r="C8" s="167"/>
      <c r="D8" s="168">
        <v>1</v>
      </c>
      <c r="E8" s="168"/>
      <c r="F8" s="168"/>
      <c r="G8" s="168">
        <v>2</v>
      </c>
      <c r="H8" s="168"/>
      <c r="I8" s="168"/>
      <c r="J8" s="168"/>
      <c r="K8" s="168"/>
      <c r="L8" s="168"/>
      <c r="M8" s="169"/>
      <c r="N8" s="170">
        <v>1</v>
      </c>
      <c r="O8" s="168"/>
      <c r="P8" s="168"/>
      <c r="Q8" s="168">
        <v>2</v>
      </c>
      <c r="R8" s="169"/>
      <c r="S8" s="167"/>
      <c r="T8" s="168">
        <v>1</v>
      </c>
      <c r="U8" s="171"/>
      <c r="V8" s="172">
        <f t="shared" si="0"/>
        <v>7</v>
      </c>
      <c r="W8" s="173">
        <f>V8/V7*100</f>
        <v>63.636363636363633</v>
      </c>
    </row>
    <row r="9" spans="1:49" ht="39.950000000000003" customHeight="1" x14ac:dyDescent="0.3">
      <c r="A9" s="264"/>
      <c r="B9" s="166" t="s">
        <v>422</v>
      </c>
      <c r="C9" s="167"/>
      <c r="D9" s="168"/>
      <c r="E9" s="168"/>
      <c r="F9" s="168"/>
      <c r="G9" s="168"/>
      <c r="H9" s="168"/>
      <c r="I9" s="168"/>
      <c r="J9" s="168"/>
      <c r="K9" s="168"/>
      <c r="L9" s="168"/>
      <c r="M9" s="169"/>
      <c r="N9" s="170"/>
      <c r="O9" s="168"/>
      <c r="P9" s="168"/>
      <c r="Q9" s="168"/>
      <c r="R9" s="169"/>
      <c r="S9" s="167">
        <v>1</v>
      </c>
      <c r="T9" s="168"/>
      <c r="U9" s="171"/>
      <c r="V9" s="172">
        <f t="shared" si="0"/>
        <v>1</v>
      </c>
      <c r="W9" s="173">
        <f>V9/V7*100</f>
        <v>9.0909090909090917</v>
      </c>
    </row>
    <row r="10" spans="1:49" ht="39.950000000000003" customHeight="1" x14ac:dyDescent="0.3">
      <c r="A10" s="264"/>
      <c r="B10" s="166" t="s">
        <v>86</v>
      </c>
      <c r="C10" s="167"/>
      <c r="D10" s="168"/>
      <c r="E10" s="168"/>
      <c r="F10" s="168"/>
      <c r="G10" s="168"/>
      <c r="H10" s="168"/>
      <c r="I10" s="168"/>
      <c r="J10" s="168"/>
      <c r="K10" s="168"/>
      <c r="L10" s="168"/>
      <c r="M10" s="169"/>
      <c r="N10" s="170"/>
      <c r="O10" s="168"/>
      <c r="P10" s="168"/>
      <c r="Q10" s="168"/>
      <c r="R10" s="169"/>
      <c r="S10" s="167">
        <v>1</v>
      </c>
      <c r="T10" s="168"/>
      <c r="U10" s="171"/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64"/>
      <c r="B11" s="166" t="s">
        <v>87</v>
      </c>
      <c r="C11" s="167"/>
      <c r="D11" s="168"/>
      <c r="E11" s="168"/>
      <c r="F11" s="168"/>
      <c r="G11" s="168"/>
      <c r="H11" s="168"/>
      <c r="I11" s="168"/>
      <c r="J11" s="168"/>
      <c r="K11" s="168"/>
      <c r="L11" s="168"/>
      <c r="M11" s="169"/>
      <c r="N11" s="170"/>
      <c r="O11" s="168"/>
      <c r="P11" s="168"/>
      <c r="Q11" s="168"/>
      <c r="R11" s="169"/>
      <c r="S11" s="167"/>
      <c r="T11" s="168"/>
      <c r="U11" s="171"/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64"/>
      <c r="B12" s="166" t="s">
        <v>88</v>
      </c>
      <c r="C12" s="167"/>
      <c r="D12" s="168"/>
      <c r="E12" s="168"/>
      <c r="F12" s="168"/>
      <c r="G12" s="168"/>
      <c r="H12" s="168"/>
      <c r="I12" s="168"/>
      <c r="J12" s="168"/>
      <c r="K12" s="168"/>
      <c r="L12" s="168"/>
      <c r="M12" s="169"/>
      <c r="N12" s="170"/>
      <c r="O12" s="168"/>
      <c r="P12" s="168"/>
      <c r="Q12" s="168"/>
      <c r="R12" s="169"/>
      <c r="S12" s="167"/>
      <c r="T12" s="168"/>
      <c r="U12" s="171"/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64"/>
      <c r="B13" s="166" t="s">
        <v>89</v>
      </c>
      <c r="C13" s="174"/>
      <c r="D13" s="175"/>
      <c r="E13" s="175"/>
      <c r="F13" s="175"/>
      <c r="G13" s="175"/>
      <c r="H13" s="175"/>
      <c r="I13" s="175"/>
      <c r="J13" s="175"/>
      <c r="K13" s="175"/>
      <c r="L13" s="175"/>
      <c r="M13" s="176"/>
      <c r="N13" s="177"/>
      <c r="O13" s="175"/>
      <c r="P13" s="175"/>
      <c r="Q13" s="175"/>
      <c r="R13" s="176"/>
      <c r="S13" s="174"/>
      <c r="T13" s="175"/>
      <c r="U13" s="178"/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65"/>
      <c r="B14" s="179" t="s">
        <v>90</v>
      </c>
      <c r="C14" s="180"/>
      <c r="D14" s="181"/>
      <c r="E14" s="181"/>
      <c r="F14" s="181"/>
      <c r="G14" s="181"/>
      <c r="H14" s="181"/>
      <c r="I14" s="181"/>
      <c r="J14" s="181"/>
      <c r="K14" s="181"/>
      <c r="L14" s="181"/>
      <c r="M14" s="182"/>
      <c r="N14" s="183"/>
      <c r="O14" s="181"/>
      <c r="P14" s="181"/>
      <c r="Q14" s="181"/>
      <c r="R14" s="182"/>
      <c r="S14" s="180"/>
      <c r="T14" s="181"/>
      <c r="U14" s="184"/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66" t="s">
        <v>27</v>
      </c>
      <c r="B15" s="158" t="s">
        <v>37</v>
      </c>
      <c r="C15" s="162"/>
      <c r="D15" s="160">
        <v>30</v>
      </c>
      <c r="E15" s="160">
        <v>50</v>
      </c>
      <c r="F15" s="160">
        <v>50</v>
      </c>
      <c r="G15" s="160">
        <v>53</v>
      </c>
      <c r="H15" s="160"/>
      <c r="I15" s="160"/>
      <c r="J15" s="160"/>
      <c r="K15" s="160"/>
      <c r="L15" s="160"/>
      <c r="M15" s="161"/>
      <c r="N15" s="162">
        <v>22</v>
      </c>
      <c r="O15" s="160"/>
      <c r="P15" s="160"/>
      <c r="Q15" s="160">
        <v>60</v>
      </c>
      <c r="R15" s="161"/>
      <c r="S15" s="159">
        <v>9</v>
      </c>
      <c r="T15" s="160">
        <v>15</v>
      </c>
      <c r="U15" s="163"/>
      <c r="V15" s="164">
        <f t="shared" si="0"/>
        <v>289</v>
      </c>
      <c r="W15" s="165"/>
    </row>
    <row r="16" spans="1:49" ht="39.950000000000003" customHeight="1" x14ac:dyDescent="0.3">
      <c r="A16" s="264"/>
      <c r="B16" s="166" t="s">
        <v>423</v>
      </c>
      <c r="C16" s="177"/>
      <c r="D16" s="175"/>
      <c r="E16" s="175"/>
      <c r="F16" s="175"/>
      <c r="G16" s="175"/>
      <c r="H16" s="175"/>
      <c r="I16" s="175"/>
      <c r="J16" s="175"/>
      <c r="K16" s="175"/>
      <c r="L16" s="175"/>
      <c r="M16" s="176"/>
      <c r="N16" s="177"/>
      <c r="O16" s="175"/>
      <c r="P16" s="175"/>
      <c r="Q16" s="175"/>
      <c r="R16" s="176"/>
      <c r="S16" s="174">
        <v>9</v>
      </c>
      <c r="T16" s="175"/>
      <c r="U16" s="178"/>
      <c r="V16" s="172">
        <f t="shared" si="0"/>
        <v>9</v>
      </c>
      <c r="W16" s="173">
        <f>V16/V15*100</f>
        <v>3.1141868512110724</v>
      </c>
    </row>
    <row r="17" spans="1:23" ht="39.950000000000003" customHeight="1" thickBot="1" x14ac:dyDescent="0.35">
      <c r="A17" s="267"/>
      <c r="B17" s="179" t="s">
        <v>25</v>
      </c>
      <c r="C17" s="183"/>
      <c r="D17" s="181">
        <v>15</v>
      </c>
      <c r="E17" s="181"/>
      <c r="F17" s="181"/>
      <c r="G17" s="181">
        <v>53</v>
      </c>
      <c r="H17" s="181"/>
      <c r="I17" s="181"/>
      <c r="J17" s="181"/>
      <c r="K17" s="181"/>
      <c r="L17" s="181"/>
      <c r="M17" s="182"/>
      <c r="N17" s="183">
        <v>22</v>
      </c>
      <c r="O17" s="181"/>
      <c r="P17" s="181"/>
      <c r="Q17" s="181">
        <v>31</v>
      </c>
      <c r="R17" s="182"/>
      <c r="S17" s="180"/>
      <c r="T17" s="181">
        <v>15</v>
      </c>
      <c r="U17" s="184"/>
      <c r="V17" s="185">
        <f t="shared" si="0"/>
        <v>136</v>
      </c>
      <c r="W17" s="186">
        <f>V17/V15*100</f>
        <v>47.058823529411761</v>
      </c>
    </row>
    <row r="18" spans="1:23" ht="39.950000000000003" customHeight="1" x14ac:dyDescent="0.3">
      <c r="A18" s="263" t="s">
        <v>28</v>
      </c>
      <c r="B18" s="187" t="s">
        <v>595</v>
      </c>
      <c r="C18" s="162"/>
      <c r="D18" s="160">
        <v>1</v>
      </c>
      <c r="E18" s="160"/>
      <c r="F18" s="160"/>
      <c r="G18" s="160">
        <v>3</v>
      </c>
      <c r="H18" s="160"/>
      <c r="I18" s="160"/>
      <c r="J18" s="160"/>
      <c r="K18" s="160"/>
      <c r="L18" s="160"/>
      <c r="M18" s="161"/>
      <c r="N18" s="162">
        <v>2</v>
      </c>
      <c r="O18" s="160"/>
      <c r="P18" s="160"/>
      <c r="Q18" s="160">
        <v>2</v>
      </c>
      <c r="R18" s="161"/>
      <c r="S18" s="159"/>
      <c r="T18" s="160">
        <v>1</v>
      </c>
      <c r="U18" s="163"/>
      <c r="V18" s="164">
        <f t="shared" si="0"/>
        <v>9</v>
      </c>
      <c r="W18" s="165">
        <f>V18/V15*100</f>
        <v>3.1141868512110724</v>
      </c>
    </row>
    <row r="19" spans="1:23" ht="39.950000000000003" customHeight="1" x14ac:dyDescent="0.3">
      <c r="A19" s="266"/>
      <c r="B19" s="188" t="s">
        <v>424</v>
      </c>
      <c r="C19" s="170"/>
      <c r="D19" s="168">
        <v>1</v>
      </c>
      <c r="E19" s="168"/>
      <c r="F19" s="168"/>
      <c r="G19" s="168">
        <v>3</v>
      </c>
      <c r="H19" s="168"/>
      <c r="I19" s="168"/>
      <c r="J19" s="168"/>
      <c r="K19" s="168"/>
      <c r="L19" s="168"/>
      <c r="M19" s="169"/>
      <c r="N19" s="170">
        <v>2</v>
      </c>
      <c r="O19" s="168"/>
      <c r="P19" s="168"/>
      <c r="Q19" s="168">
        <v>2</v>
      </c>
      <c r="R19" s="169"/>
      <c r="S19" s="167"/>
      <c r="T19" s="168">
        <v>1</v>
      </c>
      <c r="U19" s="171"/>
      <c r="V19" s="172">
        <f t="shared" si="0"/>
        <v>9</v>
      </c>
      <c r="W19" s="173">
        <f>V19/V18*100</f>
        <v>100</v>
      </c>
    </row>
    <row r="20" spans="1:23" ht="39.950000000000003" customHeight="1" x14ac:dyDescent="0.3">
      <c r="A20" s="266"/>
      <c r="B20" s="189" t="s">
        <v>425</v>
      </c>
      <c r="C20" s="170"/>
      <c r="D20" s="168"/>
      <c r="E20" s="168"/>
      <c r="F20" s="168"/>
      <c r="G20" s="168"/>
      <c r="H20" s="168"/>
      <c r="I20" s="168"/>
      <c r="J20" s="168"/>
      <c r="K20" s="168"/>
      <c r="L20" s="168"/>
      <c r="M20" s="169"/>
      <c r="N20" s="170"/>
      <c r="O20" s="168"/>
      <c r="P20" s="168"/>
      <c r="Q20" s="168"/>
      <c r="R20" s="169"/>
      <c r="S20" s="167"/>
      <c r="T20" s="168"/>
      <c r="U20" s="171"/>
      <c r="V20" s="172">
        <f t="shared" si="0"/>
        <v>0</v>
      </c>
      <c r="W20" s="173">
        <f>V20/V18*100</f>
        <v>0</v>
      </c>
    </row>
    <row r="21" spans="1:23" ht="39.950000000000003" customHeight="1" x14ac:dyDescent="0.3">
      <c r="A21" s="264"/>
      <c r="B21" s="189" t="s">
        <v>426</v>
      </c>
      <c r="C21" s="177"/>
      <c r="D21" s="175"/>
      <c r="E21" s="175"/>
      <c r="F21" s="175"/>
      <c r="G21" s="175"/>
      <c r="H21" s="175"/>
      <c r="I21" s="175"/>
      <c r="J21" s="175"/>
      <c r="K21" s="175"/>
      <c r="L21" s="175"/>
      <c r="M21" s="176"/>
      <c r="N21" s="177"/>
      <c r="O21" s="175"/>
      <c r="P21" s="175"/>
      <c r="Q21" s="175"/>
      <c r="R21" s="176"/>
      <c r="S21" s="174"/>
      <c r="T21" s="175"/>
      <c r="U21" s="178"/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83"/>
      <c r="D22" s="181"/>
      <c r="E22" s="181"/>
      <c r="F22" s="181"/>
      <c r="G22" s="181"/>
      <c r="H22" s="181"/>
      <c r="I22" s="181"/>
      <c r="J22" s="181"/>
      <c r="K22" s="181"/>
      <c r="L22" s="181"/>
      <c r="M22" s="182"/>
      <c r="N22" s="183"/>
      <c r="O22" s="181"/>
      <c r="P22" s="181"/>
      <c r="Q22" s="181"/>
      <c r="R22" s="182"/>
      <c r="S22" s="180"/>
      <c r="T22" s="181"/>
      <c r="U22" s="184"/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93"/>
      <c r="D23" s="194"/>
      <c r="E23" s="194"/>
      <c r="F23" s="194"/>
      <c r="G23" s="194"/>
      <c r="H23" s="194"/>
      <c r="I23" s="194"/>
      <c r="J23" s="194"/>
      <c r="K23" s="194"/>
      <c r="L23" s="194"/>
      <c r="M23" s="195"/>
      <c r="N23" s="193"/>
      <c r="O23" s="194"/>
      <c r="P23" s="194"/>
      <c r="Q23" s="194">
        <v>1</v>
      </c>
      <c r="R23" s="195">
        <v>2</v>
      </c>
      <c r="S23" s="196">
        <v>1</v>
      </c>
      <c r="T23" s="194"/>
      <c r="U23" s="197"/>
      <c r="V23" s="198">
        <f t="shared" si="0"/>
        <v>4</v>
      </c>
      <c r="W23" s="199">
        <f>V23/V15*100</f>
        <v>1.3840830449826991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/>
      <c r="D24" s="194">
        <v>19</v>
      </c>
      <c r="E24" s="194">
        <v>29</v>
      </c>
      <c r="F24" s="194">
        <v>23</v>
      </c>
      <c r="G24" s="194">
        <v>33</v>
      </c>
      <c r="H24" s="194"/>
      <c r="I24" s="194"/>
      <c r="J24" s="194"/>
      <c r="K24" s="194"/>
      <c r="L24" s="194"/>
      <c r="M24" s="195"/>
      <c r="N24" s="193">
        <v>25</v>
      </c>
      <c r="O24" s="194">
        <v>25</v>
      </c>
      <c r="P24" s="194">
        <v>17</v>
      </c>
      <c r="Q24" s="194">
        <v>15</v>
      </c>
      <c r="R24" s="195">
        <v>22</v>
      </c>
      <c r="S24" s="196">
        <v>5</v>
      </c>
      <c r="T24" s="194">
        <v>13</v>
      </c>
      <c r="U24" s="197"/>
      <c r="V24" s="198">
        <f t="shared" si="0"/>
        <v>226</v>
      </c>
      <c r="W24" s="199">
        <f>V24/V15*100</f>
        <v>78.200692041522487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>
        <v>4</v>
      </c>
      <c r="E25" s="203">
        <v>6</v>
      </c>
      <c r="F25" s="203">
        <v>6</v>
      </c>
      <c r="G25" s="203">
        <v>6</v>
      </c>
      <c r="H25" s="203"/>
      <c r="I25" s="203"/>
      <c r="J25" s="203"/>
      <c r="K25" s="203"/>
      <c r="L25" s="203"/>
      <c r="M25" s="204"/>
      <c r="N25" s="202">
        <v>7</v>
      </c>
      <c r="O25" s="203">
        <v>12</v>
      </c>
      <c r="P25" s="203">
        <v>5</v>
      </c>
      <c r="Q25" s="203">
        <v>5</v>
      </c>
      <c r="R25" s="204">
        <v>9</v>
      </c>
      <c r="S25" s="205">
        <v>3</v>
      </c>
      <c r="T25" s="203">
        <v>3</v>
      </c>
      <c r="U25" s="206"/>
      <c r="V25" s="207">
        <f t="shared" si="0"/>
        <v>66</v>
      </c>
      <c r="W25" s="208">
        <f>V25/V15*100</f>
        <v>22.837370242214533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>
        <v>8</v>
      </c>
      <c r="E26" s="194">
        <v>8</v>
      </c>
      <c r="F26" s="194">
        <v>7</v>
      </c>
      <c r="G26" s="194">
        <v>14</v>
      </c>
      <c r="H26" s="194"/>
      <c r="I26" s="194"/>
      <c r="J26" s="194"/>
      <c r="K26" s="194"/>
      <c r="L26" s="194"/>
      <c r="M26" s="195"/>
      <c r="N26" s="193">
        <v>7</v>
      </c>
      <c r="O26" s="194">
        <v>4</v>
      </c>
      <c r="P26" s="194">
        <v>6</v>
      </c>
      <c r="Q26" s="194">
        <v>3</v>
      </c>
      <c r="R26" s="195">
        <v>8</v>
      </c>
      <c r="S26" s="196">
        <v>2</v>
      </c>
      <c r="T26" s="194">
        <v>3</v>
      </c>
      <c r="U26" s="197"/>
      <c r="V26" s="198">
        <f t="shared" si="0"/>
        <v>70</v>
      </c>
      <c r="W26" s="199">
        <f>V26/V15*100</f>
        <v>24.221453287197232</v>
      </c>
    </row>
    <row r="27" spans="1:23" ht="39.950000000000003" customHeight="1" thickBot="1" x14ac:dyDescent="0.35">
      <c r="A27" s="200" t="s">
        <v>33</v>
      </c>
      <c r="B27" s="192" t="s">
        <v>2</v>
      </c>
      <c r="C27" s="193"/>
      <c r="D27" s="194">
        <v>4</v>
      </c>
      <c r="E27" s="194">
        <v>1</v>
      </c>
      <c r="F27" s="194">
        <v>3</v>
      </c>
      <c r="G27" s="194">
        <v>4</v>
      </c>
      <c r="H27" s="194"/>
      <c r="I27" s="194"/>
      <c r="J27" s="194"/>
      <c r="K27" s="194"/>
      <c r="L27" s="194"/>
      <c r="M27" s="195"/>
      <c r="N27" s="193">
        <v>2</v>
      </c>
      <c r="O27" s="194">
        <v>1</v>
      </c>
      <c r="P27" s="194">
        <v>0</v>
      </c>
      <c r="Q27" s="194">
        <v>1</v>
      </c>
      <c r="R27" s="195">
        <v>3</v>
      </c>
      <c r="S27" s="196">
        <v>1</v>
      </c>
      <c r="T27" s="194">
        <v>0</v>
      </c>
      <c r="U27" s="197"/>
      <c r="V27" s="198">
        <f t="shared" si="0"/>
        <v>20</v>
      </c>
      <c r="W27" s="199">
        <f>V27/V15*100</f>
        <v>6.9204152249134951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РРСО\РЕЗУЛЬТАТЫ\!Таблицы\Грачевский\[№ 6_Спицевка.xlsx]Список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РРСО\РЕЗУЛЬТАТЫ\!Таблицы\Грачевский\[№ 6_Спицевка.xlsx]Источник'!#REF!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topLeftCell="A13" zoomScale="50" zoomScaleNormal="50" workbookViewId="0">
      <selection activeCell="Y12" sqref="Y12"/>
    </sheetView>
  </sheetViews>
  <sheetFormatPr defaultColWidth="9.33203125" defaultRowHeight="18.75" x14ac:dyDescent="0.3"/>
  <cols>
    <col min="1" max="1" width="6.5" style="209" customWidth="1"/>
    <col min="2" max="2" width="84.33203125" style="210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300" t="s">
        <v>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2"/>
      <c r="Y1" s="34" t="s">
        <v>596</v>
      </c>
    </row>
    <row r="2" spans="1:49" ht="33.75" customHeight="1" thickBot="1" x14ac:dyDescent="0.35">
      <c r="A2" s="303" t="s">
        <v>421</v>
      </c>
      <c r="B2" s="304"/>
      <c r="C2" s="305" t="s">
        <v>387</v>
      </c>
      <c r="D2" s="306"/>
      <c r="E2" s="306"/>
      <c r="F2" s="306"/>
      <c r="G2" s="306"/>
      <c r="H2" s="306"/>
      <c r="I2" s="306"/>
      <c r="J2" s="306"/>
      <c r="K2" s="306"/>
      <c r="L2" s="306"/>
      <c r="M2" s="307"/>
      <c r="N2" s="308"/>
      <c r="O2" s="309"/>
      <c r="P2" s="309"/>
      <c r="Q2" s="309"/>
      <c r="R2" s="309"/>
      <c r="S2" s="309"/>
      <c r="T2" s="309"/>
      <c r="U2" s="309"/>
      <c r="V2" s="309"/>
      <c r="W2" s="310"/>
      <c r="X2" s="3"/>
      <c r="Y2" s="36"/>
      <c r="Z2" s="262" t="s">
        <v>589</v>
      </c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49" ht="33.75" customHeight="1" thickBot="1" x14ac:dyDescent="0.35">
      <c r="A3" s="293" t="s">
        <v>0</v>
      </c>
      <c r="B3" s="294"/>
      <c r="C3" s="295" t="s">
        <v>297</v>
      </c>
      <c r="D3" s="296"/>
      <c r="E3" s="296"/>
      <c r="F3" s="296"/>
      <c r="G3" s="296"/>
      <c r="H3" s="296"/>
      <c r="I3" s="296"/>
      <c r="J3" s="296"/>
      <c r="K3" s="296"/>
      <c r="L3" s="296"/>
      <c r="M3" s="297"/>
      <c r="N3" s="293" t="s">
        <v>81</v>
      </c>
      <c r="O3" s="294"/>
      <c r="P3" s="311" t="s">
        <v>478</v>
      </c>
      <c r="Q3" s="312"/>
      <c r="R3" s="313"/>
      <c r="S3" s="147"/>
      <c r="T3" s="148"/>
      <c r="U3" s="298"/>
      <c r="V3" s="298"/>
      <c r="W3" s="299"/>
      <c r="X3" s="3"/>
      <c r="Y3" s="30"/>
      <c r="Z3" s="262" t="s">
        <v>588</v>
      </c>
      <c r="AA3" s="262"/>
      <c r="AB3" s="262"/>
      <c r="AC3" s="262"/>
      <c r="AD3" s="262"/>
      <c r="AE3" s="262"/>
      <c r="AF3" s="262"/>
      <c r="AG3" s="262"/>
      <c r="AH3" s="262"/>
      <c r="AI3" s="262"/>
      <c r="AJ3" s="262"/>
      <c r="AK3" s="262"/>
      <c r="AL3" s="262"/>
    </row>
    <row r="4" spans="1:49" s="149" customFormat="1" ht="36.75" customHeight="1" thickBot="1" x14ac:dyDescent="0.35">
      <c r="A4" s="268" t="s">
        <v>23</v>
      </c>
      <c r="B4" s="269"/>
      <c r="C4" s="274" t="s">
        <v>587</v>
      </c>
      <c r="D4" s="275"/>
      <c r="E4" s="275"/>
      <c r="F4" s="275"/>
      <c r="G4" s="275"/>
      <c r="H4" s="275"/>
      <c r="I4" s="275"/>
      <c r="J4" s="275"/>
      <c r="K4" s="275"/>
      <c r="L4" s="275"/>
      <c r="M4" s="276"/>
      <c r="N4" s="277" t="s">
        <v>590</v>
      </c>
      <c r="O4" s="278"/>
      <c r="P4" s="278"/>
      <c r="Q4" s="278"/>
      <c r="R4" s="279"/>
      <c r="S4" s="278" t="s">
        <v>591</v>
      </c>
      <c r="T4" s="278"/>
      <c r="U4" s="278"/>
      <c r="V4" s="283" t="s">
        <v>34</v>
      </c>
      <c r="W4" s="284"/>
      <c r="Y4" s="35"/>
      <c r="Z4" s="287" t="s">
        <v>592</v>
      </c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7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70"/>
      <c r="B5" s="271"/>
      <c r="C5" s="288" t="s">
        <v>35</v>
      </c>
      <c r="D5" s="289"/>
      <c r="E5" s="289"/>
      <c r="F5" s="289"/>
      <c r="G5" s="290"/>
      <c r="H5" s="291" t="s">
        <v>36</v>
      </c>
      <c r="I5" s="289"/>
      <c r="J5" s="289"/>
      <c r="K5" s="289"/>
      <c r="L5" s="289"/>
      <c r="M5" s="292"/>
      <c r="N5" s="280"/>
      <c r="O5" s="281"/>
      <c r="P5" s="281"/>
      <c r="Q5" s="281"/>
      <c r="R5" s="282"/>
      <c r="S5" s="278"/>
      <c r="T5" s="278"/>
      <c r="U5" s="278"/>
      <c r="V5" s="285"/>
      <c r="W5" s="286"/>
      <c r="Z5" s="3"/>
    </row>
    <row r="6" spans="1:49" s="3" customFormat="1" ht="31.5" customHeight="1" thickBot="1" x14ac:dyDescent="0.35">
      <c r="A6" s="272"/>
      <c r="B6" s="273"/>
      <c r="C6" s="150">
        <v>0</v>
      </c>
      <c r="D6" s="151">
        <v>1</v>
      </c>
      <c r="E6" s="151">
        <v>2</v>
      </c>
      <c r="F6" s="151">
        <v>3</v>
      </c>
      <c r="G6" s="151">
        <v>4</v>
      </c>
      <c r="H6" s="151" t="s">
        <v>17</v>
      </c>
      <c r="I6" s="151" t="s">
        <v>18</v>
      </c>
      <c r="J6" s="151" t="s">
        <v>19</v>
      </c>
      <c r="K6" s="151" t="s">
        <v>20</v>
      </c>
      <c r="L6" s="151" t="s">
        <v>21</v>
      </c>
      <c r="M6" s="152" t="s">
        <v>22</v>
      </c>
      <c r="N6" s="153">
        <v>5</v>
      </c>
      <c r="O6" s="154">
        <v>6</v>
      </c>
      <c r="P6" s="154">
        <v>7</v>
      </c>
      <c r="Q6" s="154">
        <v>8</v>
      </c>
      <c r="R6" s="155">
        <v>9</v>
      </c>
      <c r="S6" s="260">
        <v>10</v>
      </c>
      <c r="T6" s="154">
        <v>11</v>
      </c>
      <c r="U6" s="261">
        <v>12</v>
      </c>
      <c r="V6" s="156" t="s">
        <v>585</v>
      </c>
      <c r="W6" s="157" t="s">
        <v>586</v>
      </c>
      <c r="Y6" s="4"/>
    </row>
    <row r="7" spans="1:49" ht="39.950000000000003" customHeight="1" x14ac:dyDescent="0.3">
      <c r="A7" s="263" t="s">
        <v>26</v>
      </c>
      <c r="B7" s="158" t="s">
        <v>379</v>
      </c>
      <c r="C7" s="159"/>
      <c r="D7" s="160">
        <v>1</v>
      </c>
      <c r="E7" s="160">
        <v>1</v>
      </c>
      <c r="F7" s="160">
        <v>1</v>
      </c>
      <c r="G7" s="160">
        <v>1</v>
      </c>
      <c r="H7" s="160">
        <v>0</v>
      </c>
      <c r="I7" s="160">
        <v>0</v>
      </c>
      <c r="J7" s="160">
        <v>0</v>
      </c>
      <c r="K7" s="160">
        <v>0</v>
      </c>
      <c r="L7" s="160">
        <v>0</v>
      </c>
      <c r="M7" s="161">
        <v>0</v>
      </c>
      <c r="N7" s="162">
        <v>1</v>
      </c>
      <c r="O7" s="160">
        <v>1</v>
      </c>
      <c r="P7" s="160">
        <v>1</v>
      </c>
      <c r="Q7" s="160">
        <v>1</v>
      </c>
      <c r="R7" s="161">
        <v>1</v>
      </c>
      <c r="S7" s="159">
        <v>1</v>
      </c>
      <c r="T7" s="160">
        <v>1</v>
      </c>
      <c r="U7" s="163">
        <v>0</v>
      </c>
      <c r="V7" s="164">
        <f t="shared" ref="V7:V27" si="0">SUM(C7:U7)</f>
        <v>11</v>
      </c>
      <c r="W7" s="165"/>
      <c r="Z7" s="3"/>
    </row>
    <row r="8" spans="1:49" ht="39.950000000000003" customHeight="1" x14ac:dyDescent="0.3">
      <c r="A8" s="264"/>
      <c r="B8" s="166" t="s">
        <v>24</v>
      </c>
      <c r="C8" s="167">
        <v>0</v>
      </c>
      <c r="D8" s="168">
        <v>0</v>
      </c>
      <c r="E8" s="168">
        <v>0</v>
      </c>
      <c r="F8" s="168">
        <v>0</v>
      </c>
      <c r="G8" s="168">
        <v>1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9">
        <v>0</v>
      </c>
      <c r="N8" s="170">
        <v>0</v>
      </c>
      <c r="O8" s="168">
        <v>0</v>
      </c>
      <c r="P8" s="168">
        <v>0</v>
      </c>
      <c r="Q8" s="168">
        <v>0</v>
      </c>
      <c r="R8" s="169">
        <v>0</v>
      </c>
      <c r="S8" s="167">
        <v>0</v>
      </c>
      <c r="T8" s="168">
        <v>0</v>
      </c>
      <c r="U8" s="171">
        <v>0</v>
      </c>
      <c r="V8" s="172">
        <f t="shared" si="0"/>
        <v>1</v>
      </c>
      <c r="W8" s="173">
        <f>V8/V7*100</f>
        <v>9.0909090909090917</v>
      </c>
    </row>
    <row r="9" spans="1:49" ht="39.950000000000003" customHeight="1" x14ac:dyDescent="0.3">
      <c r="A9" s="264"/>
      <c r="B9" s="166" t="s">
        <v>422</v>
      </c>
      <c r="C9" s="167">
        <v>0</v>
      </c>
      <c r="D9" s="168">
        <v>0</v>
      </c>
      <c r="E9" s="168">
        <v>0</v>
      </c>
      <c r="F9" s="168">
        <v>0</v>
      </c>
      <c r="G9" s="168">
        <v>0</v>
      </c>
      <c r="H9" s="168">
        <v>0</v>
      </c>
      <c r="I9" s="168">
        <v>0</v>
      </c>
      <c r="J9" s="168">
        <v>0</v>
      </c>
      <c r="K9" s="168">
        <v>0</v>
      </c>
      <c r="L9" s="168">
        <v>0</v>
      </c>
      <c r="M9" s="169">
        <v>0</v>
      </c>
      <c r="N9" s="170">
        <v>0</v>
      </c>
      <c r="O9" s="168">
        <v>0</v>
      </c>
      <c r="P9" s="168">
        <v>0</v>
      </c>
      <c r="Q9" s="168">
        <v>0</v>
      </c>
      <c r="R9" s="169">
        <v>0</v>
      </c>
      <c r="S9" s="167">
        <v>1</v>
      </c>
      <c r="T9" s="168">
        <v>0</v>
      </c>
      <c r="U9" s="171">
        <v>0</v>
      </c>
      <c r="V9" s="172">
        <f t="shared" si="0"/>
        <v>1</v>
      </c>
      <c r="W9" s="173">
        <f>V9/V7*100</f>
        <v>9.0909090909090917</v>
      </c>
    </row>
    <row r="10" spans="1:49" ht="39.950000000000003" customHeight="1" x14ac:dyDescent="0.3">
      <c r="A10" s="264"/>
      <c r="B10" s="166" t="s">
        <v>86</v>
      </c>
      <c r="C10" s="167">
        <v>0</v>
      </c>
      <c r="D10" s="168">
        <v>0</v>
      </c>
      <c r="E10" s="168">
        <v>0</v>
      </c>
      <c r="F10" s="168">
        <v>0</v>
      </c>
      <c r="G10" s="168">
        <v>0</v>
      </c>
      <c r="H10" s="168">
        <v>0</v>
      </c>
      <c r="I10" s="168">
        <v>0</v>
      </c>
      <c r="J10" s="168">
        <v>0</v>
      </c>
      <c r="K10" s="168">
        <v>0</v>
      </c>
      <c r="L10" s="168">
        <v>0</v>
      </c>
      <c r="M10" s="169">
        <v>0</v>
      </c>
      <c r="N10" s="170">
        <v>0</v>
      </c>
      <c r="O10" s="168">
        <v>0</v>
      </c>
      <c r="P10" s="168">
        <v>0</v>
      </c>
      <c r="Q10" s="168">
        <v>0</v>
      </c>
      <c r="R10" s="169">
        <v>0</v>
      </c>
      <c r="S10" s="167">
        <v>1</v>
      </c>
      <c r="T10" s="168">
        <v>0</v>
      </c>
      <c r="U10" s="171">
        <v>0</v>
      </c>
      <c r="V10" s="172">
        <f t="shared" si="0"/>
        <v>1</v>
      </c>
      <c r="W10" s="173">
        <f>V10/V9*100</f>
        <v>100</v>
      </c>
      <c r="AG10" s="31"/>
    </row>
    <row r="11" spans="1:49" ht="39.950000000000003" customHeight="1" x14ac:dyDescent="0.3">
      <c r="A11" s="264"/>
      <c r="B11" s="166" t="s">
        <v>87</v>
      </c>
      <c r="C11" s="167">
        <v>0</v>
      </c>
      <c r="D11" s="168">
        <v>0</v>
      </c>
      <c r="E11" s="168">
        <v>0</v>
      </c>
      <c r="F11" s="168">
        <v>0</v>
      </c>
      <c r="G11" s="168">
        <v>0</v>
      </c>
      <c r="H11" s="168">
        <v>0</v>
      </c>
      <c r="I11" s="168">
        <v>0</v>
      </c>
      <c r="J11" s="168">
        <v>0</v>
      </c>
      <c r="K11" s="168">
        <v>0</v>
      </c>
      <c r="L11" s="168">
        <v>0</v>
      </c>
      <c r="M11" s="169">
        <v>0</v>
      </c>
      <c r="N11" s="170">
        <v>0</v>
      </c>
      <c r="O11" s="168">
        <v>0</v>
      </c>
      <c r="P11" s="168">
        <v>0</v>
      </c>
      <c r="Q11" s="168">
        <v>0</v>
      </c>
      <c r="R11" s="169">
        <v>0</v>
      </c>
      <c r="S11" s="167">
        <v>0</v>
      </c>
      <c r="T11" s="168">
        <v>0</v>
      </c>
      <c r="U11" s="171">
        <v>0</v>
      </c>
      <c r="V11" s="172">
        <f t="shared" si="0"/>
        <v>0</v>
      </c>
      <c r="W11" s="173">
        <f>V11/V9*100</f>
        <v>0</v>
      </c>
    </row>
    <row r="12" spans="1:49" ht="39.950000000000003" customHeight="1" x14ac:dyDescent="0.3">
      <c r="A12" s="264"/>
      <c r="B12" s="166" t="s">
        <v>88</v>
      </c>
      <c r="C12" s="167">
        <v>0</v>
      </c>
      <c r="D12" s="168">
        <v>0</v>
      </c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9">
        <v>0</v>
      </c>
      <c r="N12" s="170">
        <v>0</v>
      </c>
      <c r="O12" s="168">
        <v>0</v>
      </c>
      <c r="P12" s="168">
        <v>0</v>
      </c>
      <c r="Q12" s="168">
        <v>0</v>
      </c>
      <c r="R12" s="169">
        <v>0</v>
      </c>
      <c r="S12" s="167">
        <v>0</v>
      </c>
      <c r="T12" s="168">
        <v>0</v>
      </c>
      <c r="U12" s="171">
        <v>0</v>
      </c>
      <c r="V12" s="172">
        <f t="shared" si="0"/>
        <v>0</v>
      </c>
      <c r="W12" s="173">
        <f>V12/V9*100</f>
        <v>0</v>
      </c>
    </row>
    <row r="13" spans="1:49" ht="39.950000000000003" customHeight="1" x14ac:dyDescent="0.3">
      <c r="A13" s="264"/>
      <c r="B13" s="166" t="s">
        <v>89</v>
      </c>
      <c r="C13" s="167">
        <v>0</v>
      </c>
      <c r="D13" s="168">
        <v>0</v>
      </c>
      <c r="E13" s="168">
        <v>0</v>
      </c>
      <c r="F13" s="168">
        <v>0</v>
      </c>
      <c r="G13" s="168">
        <v>0</v>
      </c>
      <c r="H13" s="168">
        <v>0</v>
      </c>
      <c r="I13" s="168">
        <v>0</v>
      </c>
      <c r="J13" s="168">
        <v>0</v>
      </c>
      <c r="K13" s="168">
        <v>0</v>
      </c>
      <c r="L13" s="168">
        <v>0</v>
      </c>
      <c r="M13" s="169">
        <v>0</v>
      </c>
      <c r="N13" s="170">
        <v>0</v>
      </c>
      <c r="O13" s="168">
        <v>0</v>
      </c>
      <c r="P13" s="168">
        <v>0</v>
      </c>
      <c r="Q13" s="168">
        <v>0</v>
      </c>
      <c r="R13" s="169">
        <v>0</v>
      </c>
      <c r="S13" s="167">
        <v>0</v>
      </c>
      <c r="T13" s="168">
        <v>0</v>
      </c>
      <c r="U13" s="171">
        <v>0</v>
      </c>
      <c r="V13" s="172">
        <f t="shared" si="0"/>
        <v>0</v>
      </c>
      <c r="W13" s="173">
        <f>V13/V9*100</f>
        <v>0</v>
      </c>
    </row>
    <row r="14" spans="1:49" ht="39.950000000000003" customHeight="1" thickBot="1" x14ac:dyDescent="0.35">
      <c r="A14" s="265"/>
      <c r="B14" s="179" t="s">
        <v>90</v>
      </c>
      <c r="C14" s="167">
        <v>0</v>
      </c>
      <c r="D14" s="168">
        <v>0</v>
      </c>
      <c r="E14" s="168">
        <v>0</v>
      </c>
      <c r="F14" s="168">
        <v>0</v>
      </c>
      <c r="G14" s="168">
        <v>0</v>
      </c>
      <c r="H14" s="168">
        <v>0</v>
      </c>
      <c r="I14" s="168">
        <v>0</v>
      </c>
      <c r="J14" s="168">
        <v>0</v>
      </c>
      <c r="K14" s="168">
        <v>0</v>
      </c>
      <c r="L14" s="168">
        <v>0</v>
      </c>
      <c r="M14" s="169">
        <v>0</v>
      </c>
      <c r="N14" s="170">
        <v>0</v>
      </c>
      <c r="O14" s="168">
        <v>0</v>
      </c>
      <c r="P14" s="168">
        <v>0</v>
      </c>
      <c r="Q14" s="168">
        <v>0</v>
      </c>
      <c r="R14" s="169">
        <v>0</v>
      </c>
      <c r="S14" s="167">
        <v>0</v>
      </c>
      <c r="T14" s="168">
        <v>0</v>
      </c>
      <c r="U14" s="171">
        <v>0</v>
      </c>
      <c r="V14" s="185">
        <f t="shared" si="0"/>
        <v>0</v>
      </c>
      <c r="W14" s="186">
        <f>V14/V9*100</f>
        <v>0</v>
      </c>
    </row>
    <row r="15" spans="1:49" ht="39.950000000000003" customHeight="1" x14ac:dyDescent="0.3">
      <c r="A15" s="266" t="s">
        <v>27</v>
      </c>
      <c r="B15" s="158" t="s">
        <v>37</v>
      </c>
      <c r="C15" s="162">
        <v>0</v>
      </c>
      <c r="D15" s="160">
        <v>21</v>
      </c>
      <c r="E15" s="160">
        <v>18</v>
      </c>
      <c r="F15" s="160">
        <v>17</v>
      </c>
      <c r="G15" s="160">
        <v>21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1">
        <v>0</v>
      </c>
      <c r="N15" s="162">
        <v>18</v>
      </c>
      <c r="O15" s="160">
        <v>19</v>
      </c>
      <c r="P15" s="160">
        <v>17</v>
      </c>
      <c r="Q15" s="160">
        <v>15</v>
      </c>
      <c r="R15" s="161">
        <v>13</v>
      </c>
      <c r="S15" s="159">
        <v>9</v>
      </c>
      <c r="T15" s="160">
        <v>9</v>
      </c>
      <c r="U15" s="163">
        <v>0</v>
      </c>
      <c r="V15" s="164">
        <f t="shared" si="0"/>
        <v>177</v>
      </c>
      <c r="W15" s="165"/>
    </row>
    <row r="16" spans="1:49" ht="39.950000000000003" customHeight="1" x14ac:dyDescent="0.3">
      <c r="A16" s="264"/>
      <c r="B16" s="166" t="s">
        <v>423</v>
      </c>
      <c r="C16" s="177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176">
        <v>0</v>
      </c>
      <c r="N16" s="177">
        <v>0</v>
      </c>
      <c r="O16" s="175">
        <v>0</v>
      </c>
      <c r="P16" s="175">
        <v>0</v>
      </c>
      <c r="Q16" s="175">
        <v>0</v>
      </c>
      <c r="R16" s="176">
        <v>0</v>
      </c>
      <c r="S16" s="174">
        <v>9</v>
      </c>
      <c r="T16" s="175">
        <v>0</v>
      </c>
      <c r="U16" s="178">
        <v>0</v>
      </c>
      <c r="V16" s="172">
        <f t="shared" si="0"/>
        <v>9</v>
      </c>
      <c r="W16" s="173">
        <f>V16/V15*100</f>
        <v>5.0847457627118651</v>
      </c>
    </row>
    <row r="17" spans="1:23" ht="39.950000000000003" customHeight="1" thickBot="1" x14ac:dyDescent="0.35">
      <c r="A17" s="267"/>
      <c r="B17" s="179" t="s">
        <v>25</v>
      </c>
      <c r="C17" s="183">
        <v>0</v>
      </c>
      <c r="D17" s="181">
        <v>0</v>
      </c>
      <c r="E17" s="181">
        <v>0</v>
      </c>
      <c r="F17" s="181">
        <v>0</v>
      </c>
      <c r="G17" s="181">
        <v>21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2">
        <v>0</v>
      </c>
      <c r="N17" s="183">
        <v>0</v>
      </c>
      <c r="O17" s="181">
        <v>0</v>
      </c>
      <c r="P17" s="181">
        <v>0</v>
      </c>
      <c r="Q17" s="181">
        <v>0</v>
      </c>
      <c r="R17" s="182">
        <v>0</v>
      </c>
      <c r="S17" s="180">
        <v>0</v>
      </c>
      <c r="T17" s="181">
        <v>0</v>
      </c>
      <c r="U17" s="184">
        <v>0</v>
      </c>
      <c r="V17" s="185">
        <f t="shared" si="0"/>
        <v>21</v>
      </c>
      <c r="W17" s="186">
        <f>V17/V15*100</f>
        <v>11.864406779661017</v>
      </c>
    </row>
    <row r="18" spans="1:23" ht="39.950000000000003" customHeight="1" thickBot="1" x14ac:dyDescent="0.35">
      <c r="A18" s="263" t="s">
        <v>28</v>
      </c>
      <c r="B18" s="187" t="s">
        <v>595</v>
      </c>
      <c r="C18" s="162">
        <v>0</v>
      </c>
      <c r="D18" s="160">
        <v>0</v>
      </c>
      <c r="E18" s="160">
        <v>0</v>
      </c>
      <c r="F18" s="160">
        <v>0</v>
      </c>
      <c r="G18" s="160">
        <v>2</v>
      </c>
      <c r="H18" s="160">
        <v>0</v>
      </c>
      <c r="I18" s="160">
        <v>0</v>
      </c>
      <c r="J18" s="160">
        <v>0</v>
      </c>
      <c r="K18" s="160">
        <v>0</v>
      </c>
      <c r="L18" s="160">
        <v>0</v>
      </c>
      <c r="M18" s="161">
        <v>0</v>
      </c>
      <c r="N18" s="162">
        <v>0</v>
      </c>
      <c r="O18" s="160">
        <v>0</v>
      </c>
      <c r="P18" s="160">
        <v>2</v>
      </c>
      <c r="Q18" s="160">
        <v>0</v>
      </c>
      <c r="R18" s="161">
        <v>0</v>
      </c>
      <c r="S18" s="159">
        <v>0</v>
      </c>
      <c r="T18" s="160">
        <v>0</v>
      </c>
      <c r="U18" s="163">
        <v>0</v>
      </c>
      <c r="V18" s="164">
        <f t="shared" si="0"/>
        <v>4</v>
      </c>
      <c r="W18" s="165">
        <f>V18/V15*100</f>
        <v>2.2598870056497176</v>
      </c>
    </row>
    <row r="19" spans="1:23" ht="39.950000000000003" customHeight="1" thickBot="1" x14ac:dyDescent="0.35">
      <c r="A19" s="266"/>
      <c r="B19" s="188" t="s">
        <v>424</v>
      </c>
      <c r="C19" s="162">
        <v>0</v>
      </c>
      <c r="D19" s="160">
        <v>0</v>
      </c>
      <c r="E19" s="160">
        <v>0</v>
      </c>
      <c r="F19" s="160">
        <v>0</v>
      </c>
      <c r="G19" s="168">
        <v>1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1">
        <v>0</v>
      </c>
      <c r="N19" s="162">
        <v>0</v>
      </c>
      <c r="O19" s="160">
        <v>0</v>
      </c>
      <c r="P19" s="168">
        <v>0</v>
      </c>
      <c r="Q19" s="160">
        <v>0</v>
      </c>
      <c r="R19" s="161">
        <v>0</v>
      </c>
      <c r="S19" s="159">
        <v>0</v>
      </c>
      <c r="T19" s="160">
        <v>0</v>
      </c>
      <c r="U19" s="163">
        <v>0</v>
      </c>
      <c r="V19" s="172">
        <f t="shared" si="0"/>
        <v>1</v>
      </c>
      <c r="W19" s="173">
        <f>V19/V18*100</f>
        <v>25</v>
      </c>
    </row>
    <row r="20" spans="1:23" ht="39.950000000000003" customHeight="1" thickBot="1" x14ac:dyDescent="0.35">
      <c r="A20" s="266"/>
      <c r="B20" s="189" t="s">
        <v>425</v>
      </c>
      <c r="C20" s="162">
        <v>0</v>
      </c>
      <c r="D20" s="160">
        <v>0</v>
      </c>
      <c r="E20" s="160">
        <v>0</v>
      </c>
      <c r="F20" s="160">
        <v>0</v>
      </c>
      <c r="G20" s="168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1">
        <v>0</v>
      </c>
      <c r="N20" s="162">
        <v>0</v>
      </c>
      <c r="O20" s="160">
        <v>0</v>
      </c>
      <c r="P20" s="168">
        <v>0</v>
      </c>
      <c r="Q20" s="160">
        <v>0</v>
      </c>
      <c r="R20" s="161">
        <v>0</v>
      </c>
      <c r="S20" s="159">
        <v>0</v>
      </c>
      <c r="T20" s="160">
        <v>0</v>
      </c>
      <c r="U20" s="163">
        <v>0</v>
      </c>
      <c r="V20" s="172">
        <f t="shared" si="0"/>
        <v>0</v>
      </c>
      <c r="W20" s="173">
        <f>V20/V18*100</f>
        <v>0</v>
      </c>
    </row>
    <row r="21" spans="1:23" ht="39.950000000000003" customHeight="1" thickBot="1" x14ac:dyDescent="0.35">
      <c r="A21" s="264"/>
      <c r="B21" s="189" t="s">
        <v>426</v>
      </c>
      <c r="C21" s="162">
        <v>0</v>
      </c>
      <c r="D21" s="160">
        <v>0</v>
      </c>
      <c r="E21" s="160">
        <v>0</v>
      </c>
      <c r="F21" s="160">
        <v>0</v>
      </c>
      <c r="G21" s="175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1">
        <v>0</v>
      </c>
      <c r="N21" s="162">
        <v>0</v>
      </c>
      <c r="O21" s="160">
        <v>0</v>
      </c>
      <c r="P21" s="175">
        <v>0</v>
      </c>
      <c r="Q21" s="160">
        <v>0</v>
      </c>
      <c r="R21" s="161">
        <v>0</v>
      </c>
      <c r="S21" s="159">
        <v>0</v>
      </c>
      <c r="T21" s="160">
        <v>0</v>
      </c>
      <c r="U21" s="163">
        <v>0</v>
      </c>
      <c r="V21" s="172">
        <f t="shared" si="0"/>
        <v>0</v>
      </c>
      <c r="W21" s="173">
        <f>V21/V18*100</f>
        <v>0</v>
      </c>
    </row>
    <row r="22" spans="1:23" ht="39.950000000000003" customHeight="1" thickBot="1" x14ac:dyDescent="0.35">
      <c r="A22" s="265"/>
      <c r="B22" s="190" t="s">
        <v>427</v>
      </c>
      <c r="C22" s="162">
        <v>0</v>
      </c>
      <c r="D22" s="160">
        <v>0</v>
      </c>
      <c r="E22" s="160">
        <v>0</v>
      </c>
      <c r="F22" s="160">
        <v>0</v>
      </c>
      <c r="G22" s="181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1">
        <v>0</v>
      </c>
      <c r="N22" s="162">
        <v>0</v>
      </c>
      <c r="O22" s="160">
        <v>0</v>
      </c>
      <c r="P22" s="181">
        <v>0</v>
      </c>
      <c r="Q22" s="160">
        <v>0</v>
      </c>
      <c r="R22" s="161">
        <v>0</v>
      </c>
      <c r="S22" s="159">
        <v>0</v>
      </c>
      <c r="T22" s="160">
        <v>0</v>
      </c>
      <c r="U22" s="163">
        <v>0</v>
      </c>
      <c r="V22" s="185">
        <f t="shared" si="0"/>
        <v>0</v>
      </c>
      <c r="W22" s="186">
        <f>V22/V18*100</f>
        <v>0</v>
      </c>
    </row>
    <row r="23" spans="1:23" ht="39.950000000000003" customHeight="1" thickBot="1" x14ac:dyDescent="0.35">
      <c r="A23" s="191" t="s">
        <v>29</v>
      </c>
      <c r="B23" s="192" t="s">
        <v>428</v>
      </c>
      <c r="C23" s="162">
        <v>0</v>
      </c>
      <c r="D23" s="160">
        <v>0</v>
      </c>
      <c r="E23" s="160">
        <v>0</v>
      </c>
      <c r="F23" s="160">
        <v>0</v>
      </c>
      <c r="G23" s="194">
        <v>2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1">
        <v>0</v>
      </c>
      <c r="N23" s="193">
        <v>0</v>
      </c>
      <c r="O23" s="194">
        <v>1</v>
      </c>
      <c r="P23" s="194">
        <v>0</v>
      </c>
      <c r="Q23" s="194">
        <v>0</v>
      </c>
      <c r="R23" s="195">
        <v>0</v>
      </c>
      <c r="S23" s="196">
        <v>1</v>
      </c>
      <c r="T23" s="194">
        <v>0</v>
      </c>
      <c r="U23" s="197"/>
      <c r="V23" s="198">
        <f t="shared" si="0"/>
        <v>4</v>
      </c>
      <c r="W23" s="199">
        <f>V23/V15*100</f>
        <v>2.2598870056497176</v>
      </c>
    </row>
    <row r="24" spans="1:23" ht="39.950000000000003" customHeight="1" thickBot="1" x14ac:dyDescent="0.35">
      <c r="A24" s="200" t="s">
        <v>30</v>
      </c>
      <c r="B24" s="192" t="s">
        <v>46</v>
      </c>
      <c r="C24" s="193">
        <v>0</v>
      </c>
      <c r="D24" s="194">
        <v>16</v>
      </c>
      <c r="E24" s="194">
        <v>15</v>
      </c>
      <c r="F24" s="194">
        <v>15</v>
      </c>
      <c r="G24" s="194">
        <v>17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1">
        <v>0</v>
      </c>
      <c r="N24" s="193">
        <v>13</v>
      </c>
      <c r="O24" s="194">
        <v>18</v>
      </c>
      <c r="P24" s="194">
        <v>12</v>
      </c>
      <c r="Q24" s="194">
        <v>13</v>
      </c>
      <c r="R24" s="195">
        <v>13</v>
      </c>
      <c r="S24" s="196">
        <v>7</v>
      </c>
      <c r="T24" s="194">
        <v>8</v>
      </c>
      <c r="U24" s="197">
        <v>0</v>
      </c>
      <c r="V24" s="198">
        <f t="shared" si="0"/>
        <v>147</v>
      </c>
      <c r="W24" s="199">
        <f>V24/V15*100</f>
        <v>83.050847457627114</v>
      </c>
    </row>
    <row r="25" spans="1:23" ht="39.950000000000003" customHeight="1" thickBot="1" x14ac:dyDescent="0.35">
      <c r="A25" s="191" t="s">
        <v>31</v>
      </c>
      <c r="B25" s="201" t="s">
        <v>1</v>
      </c>
      <c r="C25" s="202"/>
      <c r="D25" s="203"/>
      <c r="E25" s="203"/>
      <c r="F25" s="203"/>
      <c r="G25" s="203"/>
      <c r="H25" s="203"/>
      <c r="I25" s="203"/>
      <c r="J25" s="203"/>
      <c r="K25" s="203"/>
      <c r="L25" s="203"/>
      <c r="M25" s="204"/>
      <c r="N25" s="202"/>
      <c r="O25" s="203"/>
      <c r="P25" s="203"/>
      <c r="Q25" s="203"/>
      <c r="R25" s="204"/>
      <c r="S25" s="205"/>
      <c r="T25" s="203"/>
      <c r="U25" s="206"/>
      <c r="V25" s="207">
        <f t="shared" si="0"/>
        <v>0</v>
      </c>
      <c r="W25" s="208">
        <f>V25/V15*100</f>
        <v>0</v>
      </c>
    </row>
    <row r="26" spans="1:23" ht="39.950000000000003" customHeight="1" thickBot="1" x14ac:dyDescent="0.35">
      <c r="A26" s="200" t="s">
        <v>32</v>
      </c>
      <c r="B26" s="192" t="s">
        <v>429</v>
      </c>
      <c r="C26" s="193"/>
      <c r="D26" s="194"/>
      <c r="E26" s="194"/>
      <c r="F26" s="194"/>
      <c r="G26" s="194"/>
      <c r="H26" s="194"/>
      <c r="I26" s="194"/>
      <c r="J26" s="194"/>
      <c r="K26" s="194"/>
      <c r="L26" s="194"/>
      <c r="M26" s="195"/>
      <c r="N26" s="193"/>
      <c r="O26" s="194"/>
      <c r="P26" s="194"/>
      <c r="Q26" s="194"/>
      <c r="R26" s="195"/>
      <c r="S26" s="196"/>
      <c r="T26" s="194"/>
      <c r="U26" s="197"/>
      <c r="V26" s="198">
        <f t="shared" si="0"/>
        <v>0</v>
      </c>
      <c r="W26" s="199">
        <f>V26/V15*100</f>
        <v>0</v>
      </c>
    </row>
    <row r="27" spans="1:23" ht="39.950000000000003" customHeight="1" thickBot="1" x14ac:dyDescent="0.35">
      <c r="A27" s="200" t="s">
        <v>33</v>
      </c>
      <c r="B27" s="192" t="s">
        <v>2</v>
      </c>
      <c r="C27" s="193">
        <v>0</v>
      </c>
      <c r="D27" s="194">
        <v>0</v>
      </c>
      <c r="E27" s="194">
        <v>0</v>
      </c>
      <c r="F27" s="194">
        <v>0</v>
      </c>
      <c r="G27" s="194">
        <v>2</v>
      </c>
      <c r="H27" s="194">
        <v>0</v>
      </c>
      <c r="I27" s="194">
        <v>0</v>
      </c>
      <c r="J27" s="194">
        <v>0</v>
      </c>
      <c r="K27" s="194">
        <v>0</v>
      </c>
      <c r="L27" s="194">
        <v>0</v>
      </c>
      <c r="M27" s="195">
        <v>0</v>
      </c>
      <c r="N27" s="193">
        <v>0</v>
      </c>
      <c r="O27" s="194">
        <v>0</v>
      </c>
      <c r="P27" s="194">
        <v>0</v>
      </c>
      <c r="Q27" s="194">
        <v>0</v>
      </c>
      <c r="R27" s="195">
        <v>0</v>
      </c>
      <c r="S27" s="196">
        <v>0</v>
      </c>
      <c r="T27" s="194">
        <v>0</v>
      </c>
      <c r="U27" s="197">
        <v>0</v>
      </c>
      <c r="V27" s="198">
        <f t="shared" si="0"/>
        <v>2</v>
      </c>
      <c r="W27" s="199">
        <f>V27/V15*100</f>
        <v>1.1299435028248588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РРСО\РЕЗУЛЬТАТЫ\!Таблицы\Грачевский\[№ 9_Кугульта.xlsx]Список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РРСО\РЕЗУЛЬТАТЫ\!Таблицы\Грачевский\[№ 9_Кугульта.xlsx]Источник'!#REF!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abSelected="1" topLeftCell="A4" zoomScale="50" zoomScaleNormal="50" workbookViewId="0">
      <selection activeCell="AD16" sqref="AD16"/>
    </sheetView>
  </sheetViews>
  <sheetFormatPr defaultRowHeight="18.75" x14ac:dyDescent="0.3"/>
  <cols>
    <col min="1" max="1" width="6.5" style="143" customWidth="1"/>
    <col min="2" max="2" width="84.33203125" style="144" customWidth="1"/>
    <col min="3" max="21" width="10.83203125" style="117" customWidth="1"/>
    <col min="22" max="22" width="11.33203125" style="117" customWidth="1"/>
    <col min="23" max="23" width="13.5" style="132" bestFit="1" customWidth="1"/>
    <col min="24" max="24" width="9.33203125" style="117"/>
    <col min="25" max="25" width="28" style="117" customWidth="1"/>
    <col min="26" max="16384" width="9.33203125" style="117"/>
  </cols>
  <sheetData>
    <row r="1" spans="1:49" ht="33.75" customHeight="1" thickBot="1" x14ac:dyDescent="0.35">
      <c r="A1" s="325" t="s">
        <v>38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7"/>
      <c r="Y1" s="34" t="s">
        <v>596</v>
      </c>
    </row>
    <row r="2" spans="1:49" ht="33.75" customHeight="1" thickBot="1" x14ac:dyDescent="0.35">
      <c r="A2" s="359" t="s">
        <v>421</v>
      </c>
      <c r="B2" s="360"/>
      <c r="C2" s="346" t="s">
        <v>864</v>
      </c>
      <c r="D2" s="347"/>
      <c r="E2" s="347"/>
      <c r="F2" s="347"/>
      <c r="G2" s="347"/>
      <c r="H2" s="347"/>
      <c r="I2" s="347"/>
      <c r="J2" s="347"/>
      <c r="K2" s="347"/>
      <c r="L2" s="347"/>
      <c r="M2" s="348"/>
      <c r="N2" s="328"/>
      <c r="O2" s="329"/>
      <c r="P2" s="329"/>
      <c r="Q2" s="329"/>
      <c r="R2" s="329"/>
      <c r="S2" s="329"/>
      <c r="T2" s="329"/>
      <c r="U2" s="329"/>
      <c r="V2" s="329"/>
      <c r="W2" s="330"/>
      <c r="X2" s="118"/>
      <c r="Y2" s="119"/>
      <c r="Z2" s="356" t="s">
        <v>589</v>
      </c>
      <c r="AA2" s="356"/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</row>
    <row r="3" spans="1:49" ht="33.75" customHeight="1" thickBot="1" x14ac:dyDescent="0.35">
      <c r="A3" s="357" t="s">
        <v>0</v>
      </c>
      <c r="B3" s="358"/>
      <c r="C3" s="361"/>
      <c r="D3" s="362"/>
      <c r="E3" s="362"/>
      <c r="F3" s="362"/>
      <c r="G3" s="362"/>
      <c r="H3" s="362"/>
      <c r="I3" s="362"/>
      <c r="J3" s="362"/>
      <c r="K3" s="362"/>
      <c r="L3" s="362"/>
      <c r="M3" s="363"/>
      <c r="N3" s="357" t="s">
        <v>81</v>
      </c>
      <c r="O3" s="358"/>
      <c r="P3" s="343" t="s">
        <v>432</v>
      </c>
      <c r="Q3" s="344"/>
      <c r="R3" s="345"/>
      <c r="S3" s="120"/>
      <c r="T3" s="121"/>
      <c r="U3" s="331"/>
      <c r="V3" s="331"/>
      <c r="W3" s="332"/>
      <c r="X3" s="118"/>
      <c r="Y3" s="122"/>
      <c r="Z3" s="356" t="s">
        <v>588</v>
      </c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  <c r="AL3" s="356"/>
    </row>
    <row r="4" spans="1:49" s="123" customFormat="1" ht="36.75" customHeight="1" thickBot="1" x14ac:dyDescent="0.35">
      <c r="A4" s="349" t="s">
        <v>23</v>
      </c>
      <c r="B4" s="350"/>
      <c r="C4" s="322" t="s">
        <v>587</v>
      </c>
      <c r="D4" s="323"/>
      <c r="E4" s="323"/>
      <c r="F4" s="323"/>
      <c r="G4" s="323"/>
      <c r="H4" s="323"/>
      <c r="I4" s="323"/>
      <c r="J4" s="323"/>
      <c r="K4" s="323"/>
      <c r="L4" s="323"/>
      <c r="M4" s="324"/>
      <c r="N4" s="333" t="s">
        <v>590</v>
      </c>
      <c r="O4" s="334"/>
      <c r="P4" s="334"/>
      <c r="Q4" s="334"/>
      <c r="R4" s="335"/>
      <c r="S4" s="334" t="s">
        <v>591</v>
      </c>
      <c r="T4" s="334"/>
      <c r="U4" s="334"/>
      <c r="V4" s="339" t="s">
        <v>34</v>
      </c>
      <c r="W4" s="340"/>
      <c r="Y4" s="124"/>
      <c r="Z4" s="355" t="s">
        <v>592</v>
      </c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</row>
    <row r="5" spans="1:49" ht="43.5" customHeight="1" thickBot="1" x14ac:dyDescent="0.35">
      <c r="A5" s="351"/>
      <c r="B5" s="352"/>
      <c r="C5" s="319" t="s">
        <v>35</v>
      </c>
      <c r="D5" s="320"/>
      <c r="E5" s="320"/>
      <c r="F5" s="320"/>
      <c r="G5" s="321"/>
      <c r="H5" s="320" t="s">
        <v>36</v>
      </c>
      <c r="I5" s="320"/>
      <c r="J5" s="320"/>
      <c r="K5" s="320"/>
      <c r="L5" s="320"/>
      <c r="M5" s="321"/>
      <c r="N5" s="336"/>
      <c r="O5" s="337"/>
      <c r="P5" s="337"/>
      <c r="Q5" s="337"/>
      <c r="R5" s="338"/>
      <c r="S5" s="334"/>
      <c r="T5" s="334"/>
      <c r="U5" s="334"/>
      <c r="V5" s="341"/>
      <c r="W5" s="342"/>
      <c r="Z5" s="118"/>
    </row>
    <row r="6" spans="1:49" s="118" customFormat="1" ht="31.5" customHeight="1" thickBot="1" x14ac:dyDescent="0.35">
      <c r="A6" s="353"/>
      <c r="B6" s="354"/>
      <c r="C6" s="215">
        <v>0</v>
      </c>
      <c r="D6" s="216">
        <v>1</v>
      </c>
      <c r="E6" s="216">
        <v>2</v>
      </c>
      <c r="F6" s="216">
        <v>3</v>
      </c>
      <c r="G6" s="217">
        <v>4</v>
      </c>
      <c r="H6" s="240" t="s">
        <v>17</v>
      </c>
      <c r="I6" s="216" t="s">
        <v>18</v>
      </c>
      <c r="J6" s="216" t="s">
        <v>19</v>
      </c>
      <c r="K6" s="216" t="s">
        <v>20</v>
      </c>
      <c r="L6" s="216" t="s">
        <v>21</v>
      </c>
      <c r="M6" s="247" t="s">
        <v>22</v>
      </c>
      <c r="N6" s="218">
        <v>5</v>
      </c>
      <c r="O6" s="219">
        <v>6</v>
      </c>
      <c r="P6" s="219">
        <v>7</v>
      </c>
      <c r="Q6" s="219">
        <v>8</v>
      </c>
      <c r="R6" s="220">
        <v>9</v>
      </c>
      <c r="S6" s="254">
        <v>10</v>
      </c>
      <c r="T6" s="221">
        <v>11</v>
      </c>
      <c r="U6" s="222">
        <v>12</v>
      </c>
      <c r="V6" s="125" t="s">
        <v>585</v>
      </c>
      <c r="W6" s="126" t="s">
        <v>586</v>
      </c>
      <c r="Y6" s="117"/>
    </row>
    <row r="7" spans="1:49" ht="39.950000000000003" customHeight="1" x14ac:dyDescent="0.3">
      <c r="A7" s="314" t="s">
        <v>26</v>
      </c>
      <c r="B7" s="212" t="s">
        <v>863</v>
      </c>
      <c r="C7" s="224">
        <f>SUM('6:9'!C7)</f>
        <v>0</v>
      </c>
      <c r="D7" s="225">
        <f>SUM('6:9'!D7)</f>
        <v>2</v>
      </c>
      <c r="E7" s="225">
        <f>SUM('6:9'!E7)</f>
        <v>3</v>
      </c>
      <c r="F7" s="225">
        <f>SUM('6:9'!F7)</f>
        <v>3</v>
      </c>
      <c r="G7" s="226">
        <f>SUM('6:9'!G7)</f>
        <v>3</v>
      </c>
      <c r="H7" s="127">
        <f>SUM('6:9'!H7)</f>
        <v>0</v>
      </c>
      <c r="I7" s="225">
        <f>SUM('6:9'!I7)</f>
        <v>0</v>
      </c>
      <c r="J7" s="225">
        <f>SUM('6:9'!J7)</f>
        <v>0</v>
      </c>
      <c r="K7" s="225">
        <f>SUM('6:9'!K7)</f>
        <v>0</v>
      </c>
      <c r="L7" s="225">
        <f>SUM('6:9'!L7)</f>
        <v>0</v>
      </c>
      <c r="M7" s="248">
        <f>SUM('6:9'!M7)</f>
        <v>0</v>
      </c>
      <c r="N7" s="224">
        <f>SUM('6:9'!N7)</f>
        <v>2</v>
      </c>
      <c r="O7" s="225">
        <f>SUM('6:9'!O7)</f>
        <v>1</v>
      </c>
      <c r="P7" s="225">
        <f>SUM('6:9'!P7)</f>
        <v>1</v>
      </c>
      <c r="Q7" s="225">
        <f>SUM('6:9'!Q7)</f>
        <v>3</v>
      </c>
      <c r="R7" s="225">
        <f>SUM('6:9'!R7)</f>
        <v>1</v>
      </c>
      <c r="S7" s="226">
        <f>SUM('6:9'!S7)</f>
        <v>1</v>
      </c>
      <c r="T7" s="127">
        <f>SUM('6:9'!T7)</f>
        <v>2</v>
      </c>
      <c r="U7" s="248">
        <f>SUM('6:9'!U7)</f>
        <v>0</v>
      </c>
      <c r="V7" s="128">
        <f>SUM(C7:U7)</f>
        <v>22</v>
      </c>
      <c r="W7" s="129"/>
      <c r="Z7" s="118"/>
    </row>
    <row r="8" spans="1:49" ht="39.950000000000003" customHeight="1" x14ac:dyDescent="0.3">
      <c r="A8" s="315"/>
      <c r="B8" s="213" t="s">
        <v>24</v>
      </c>
      <c r="C8" s="227">
        <f>SUM('6:9'!C8)</f>
        <v>0</v>
      </c>
      <c r="D8" s="223">
        <f>SUM('6:9'!D8)</f>
        <v>1</v>
      </c>
      <c r="E8" s="223">
        <f>SUM('6:9'!E8)</f>
        <v>0</v>
      </c>
      <c r="F8" s="223">
        <f>SUM('6:9'!F8)</f>
        <v>0</v>
      </c>
      <c r="G8" s="228">
        <f>SUM('6:9'!G8)</f>
        <v>3</v>
      </c>
      <c r="H8" s="241">
        <f>SUM('6:9'!H8)</f>
        <v>0</v>
      </c>
      <c r="I8" s="223">
        <f>SUM('6:9'!I8)</f>
        <v>0</v>
      </c>
      <c r="J8" s="223">
        <f>SUM('6:9'!J8)</f>
        <v>0</v>
      </c>
      <c r="K8" s="223">
        <f>SUM('6:9'!K8)</f>
        <v>0</v>
      </c>
      <c r="L8" s="223">
        <f>SUM('6:9'!L8)</f>
        <v>0</v>
      </c>
      <c r="M8" s="249">
        <f>SUM('6:9'!M8)</f>
        <v>0</v>
      </c>
      <c r="N8" s="227">
        <f>SUM('6:9'!N8)</f>
        <v>1</v>
      </c>
      <c r="O8" s="223">
        <f>SUM('6:9'!O8)</f>
        <v>0</v>
      </c>
      <c r="P8" s="223">
        <f>SUM('6:9'!P8)</f>
        <v>0</v>
      </c>
      <c r="Q8" s="223">
        <f>SUM('6:9'!Q8)</f>
        <v>2</v>
      </c>
      <c r="R8" s="223">
        <f>SUM('6:9'!R8)</f>
        <v>0</v>
      </c>
      <c r="S8" s="228">
        <f>SUM('6:9'!S8)</f>
        <v>0</v>
      </c>
      <c r="T8" s="241">
        <f>SUM('6:9'!T8)</f>
        <v>1</v>
      </c>
      <c r="U8" s="249">
        <f>SUM('6:9'!U8)</f>
        <v>0</v>
      </c>
      <c r="V8" s="130">
        <f t="shared" ref="V8:V27" si="0">SUM(C8:U8)</f>
        <v>8</v>
      </c>
      <c r="W8" s="131">
        <f>V8/V7*100</f>
        <v>36.363636363636367</v>
      </c>
    </row>
    <row r="9" spans="1:49" ht="39.950000000000003" customHeight="1" x14ac:dyDescent="0.3">
      <c r="A9" s="315"/>
      <c r="B9" s="213" t="s">
        <v>422</v>
      </c>
      <c r="C9" s="227">
        <f>SUM('6:9'!C9)</f>
        <v>0</v>
      </c>
      <c r="D9" s="223">
        <f>SUM('6:9'!D9)</f>
        <v>0</v>
      </c>
      <c r="E9" s="223">
        <f>SUM('6:9'!E9)</f>
        <v>0</v>
      </c>
      <c r="F9" s="223">
        <f>SUM('6:9'!F9)</f>
        <v>0</v>
      </c>
      <c r="G9" s="228">
        <f>SUM('6:9'!G9)</f>
        <v>0</v>
      </c>
      <c r="H9" s="241">
        <f>SUM('6:9'!H9)</f>
        <v>0</v>
      </c>
      <c r="I9" s="223">
        <f>SUM('6:9'!I9)</f>
        <v>0</v>
      </c>
      <c r="J9" s="223">
        <f>SUM('6:9'!J9)</f>
        <v>0</v>
      </c>
      <c r="K9" s="223">
        <f>SUM('6:9'!K9)</f>
        <v>0</v>
      </c>
      <c r="L9" s="223">
        <f>SUM('6:9'!L9)</f>
        <v>0</v>
      </c>
      <c r="M9" s="249">
        <f>SUM('6:9'!M9)</f>
        <v>0</v>
      </c>
      <c r="N9" s="227">
        <f>SUM('6:9'!N9)</f>
        <v>0</v>
      </c>
      <c r="O9" s="223">
        <f>SUM('6:9'!O9)</f>
        <v>0</v>
      </c>
      <c r="P9" s="223">
        <f>SUM('6:9'!P9)</f>
        <v>0</v>
      </c>
      <c r="Q9" s="223">
        <f>SUM('6:9'!Q9)</f>
        <v>0</v>
      </c>
      <c r="R9" s="223">
        <f>SUM('6:9'!R9)</f>
        <v>0</v>
      </c>
      <c r="S9" s="228">
        <f>SUM('6:9'!S9)</f>
        <v>2</v>
      </c>
      <c r="T9" s="241">
        <f>SUM('6:9'!T9)</f>
        <v>0</v>
      </c>
      <c r="U9" s="249">
        <f>SUM('6:9'!U9)</f>
        <v>0</v>
      </c>
      <c r="V9" s="130">
        <f t="shared" si="0"/>
        <v>2</v>
      </c>
      <c r="W9" s="131">
        <f>V9/V7*100</f>
        <v>9.0909090909090917</v>
      </c>
    </row>
    <row r="10" spans="1:49" ht="39.950000000000003" customHeight="1" x14ac:dyDescent="0.3">
      <c r="A10" s="315"/>
      <c r="B10" s="213" t="s">
        <v>86</v>
      </c>
      <c r="C10" s="227">
        <f>SUM('6:9'!C10)</f>
        <v>0</v>
      </c>
      <c r="D10" s="223">
        <f>SUM('6:9'!D10)</f>
        <v>0</v>
      </c>
      <c r="E10" s="223">
        <f>SUM('6:9'!E10)</f>
        <v>0</v>
      </c>
      <c r="F10" s="223">
        <f>SUM('6:9'!F10)</f>
        <v>0</v>
      </c>
      <c r="G10" s="228">
        <f>SUM('6:9'!G10)</f>
        <v>0</v>
      </c>
      <c r="H10" s="241">
        <f>SUM('6:9'!H10)</f>
        <v>0</v>
      </c>
      <c r="I10" s="223">
        <f>SUM('6:9'!I10)</f>
        <v>0</v>
      </c>
      <c r="J10" s="223">
        <f>SUM('6:9'!J10)</f>
        <v>0</v>
      </c>
      <c r="K10" s="223">
        <f>SUM('6:9'!K10)</f>
        <v>0</v>
      </c>
      <c r="L10" s="223">
        <f>SUM('6:9'!L10)</f>
        <v>0</v>
      </c>
      <c r="M10" s="249">
        <f>SUM('6:9'!M10)</f>
        <v>0</v>
      </c>
      <c r="N10" s="227">
        <f>SUM('6:9'!N10)</f>
        <v>0</v>
      </c>
      <c r="O10" s="223">
        <f>SUM('6:9'!O10)</f>
        <v>0</v>
      </c>
      <c r="P10" s="223">
        <f>SUM('6:9'!P10)</f>
        <v>0</v>
      </c>
      <c r="Q10" s="223">
        <f>SUM('6:9'!Q10)</f>
        <v>0</v>
      </c>
      <c r="R10" s="223">
        <f>SUM('6:9'!R10)</f>
        <v>0</v>
      </c>
      <c r="S10" s="228">
        <f>SUM('6:9'!S10)</f>
        <v>2</v>
      </c>
      <c r="T10" s="241">
        <f>SUM('6:9'!T10)</f>
        <v>0</v>
      </c>
      <c r="U10" s="249">
        <f>SUM('6:9'!U10)</f>
        <v>0</v>
      </c>
      <c r="V10" s="130">
        <f t="shared" si="0"/>
        <v>2</v>
      </c>
      <c r="W10" s="131">
        <f>V10/V9*100</f>
        <v>100</v>
      </c>
      <c r="AG10" s="132"/>
    </row>
    <row r="11" spans="1:49" ht="39.950000000000003" customHeight="1" x14ac:dyDescent="0.3">
      <c r="A11" s="315"/>
      <c r="B11" s="213" t="s">
        <v>87</v>
      </c>
      <c r="C11" s="227">
        <f>SUM('6:9'!C11)</f>
        <v>0</v>
      </c>
      <c r="D11" s="223">
        <f>SUM('6:9'!D11)</f>
        <v>0</v>
      </c>
      <c r="E11" s="223">
        <f>SUM('6:9'!E11)</f>
        <v>0</v>
      </c>
      <c r="F11" s="223">
        <f>SUM('6:9'!F11)</f>
        <v>0</v>
      </c>
      <c r="G11" s="228">
        <f>SUM('6:9'!G11)</f>
        <v>0</v>
      </c>
      <c r="H11" s="241">
        <f>SUM('6:9'!H11)</f>
        <v>0</v>
      </c>
      <c r="I11" s="223">
        <f>SUM('6:9'!I11)</f>
        <v>0</v>
      </c>
      <c r="J11" s="223">
        <f>SUM('6:9'!J11)</f>
        <v>0</v>
      </c>
      <c r="K11" s="223">
        <f>SUM('6:9'!K11)</f>
        <v>0</v>
      </c>
      <c r="L11" s="223">
        <f>SUM('6:9'!L11)</f>
        <v>0</v>
      </c>
      <c r="M11" s="249">
        <f>SUM('6:9'!M11)</f>
        <v>0</v>
      </c>
      <c r="N11" s="227">
        <f>SUM('6:9'!N11)</f>
        <v>0</v>
      </c>
      <c r="O11" s="223">
        <f>SUM('6:9'!O11)</f>
        <v>0</v>
      </c>
      <c r="P11" s="223">
        <f>SUM('6:9'!P11)</f>
        <v>0</v>
      </c>
      <c r="Q11" s="223">
        <f>SUM('6:9'!Q11)</f>
        <v>0</v>
      </c>
      <c r="R11" s="223">
        <f>SUM('6:9'!R11)</f>
        <v>0</v>
      </c>
      <c r="S11" s="228">
        <f>SUM('6:9'!S11)</f>
        <v>0</v>
      </c>
      <c r="T11" s="241">
        <f>SUM('6:9'!T11)</f>
        <v>0</v>
      </c>
      <c r="U11" s="249">
        <f>SUM('6:9'!U11)</f>
        <v>0</v>
      </c>
      <c r="V11" s="130">
        <f t="shared" si="0"/>
        <v>0</v>
      </c>
      <c r="W11" s="131">
        <f>V11/V9*100</f>
        <v>0</v>
      </c>
    </row>
    <row r="12" spans="1:49" ht="39.950000000000003" customHeight="1" x14ac:dyDescent="0.3">
      <c r="A12" s="315"/>
      <c r="B12" s="213" t="s">
        <v>88</v>
      </c>
      <c r="C12" s="227">
        <f>SUM('6:9'!C12)</f>
        <v>0</v>
      </c>
      <c r="D12" s="223">
        <f>SUM('6:9'!D12)</f>
        <v>0</v>
      </c>
      <c r="E12" s="223">
        <f>SUM('6:9'!E12)</f>
        <v>0</v>
      </c>
      <c r="F12" s="223">
        <f>SUM('6:9'!F12)</f>
        <v>0</v>
      </c>
      <c r="G12" s="228">
        <f>SUM('6:9'!G12)</f>
        <v>0</v>
      </c>
      <c r="H12" s="241">
        <f>SUM('6:9'!H12)</f>
        <v>0</v>
      </c>
      <c r="I12" s="223">
        <f>SUM('6:9'!I12)</f>
        <v>0</v>
      </c>
      <c r="J12" s="223">
        <f>SUM('6:9'!J12)</f>
        <v>0</v>
      </c>
      <c r="K12" s="223">
        <f>SUM('6:9'!K12)</f>
        <v>0</v>
      </c>
      <c r="L12" s="223">
        <f>SUM('6:9'!L12)</f>
        <v>0</v>
      </c>
      <c r="M12" s="249">
        <f>SUM('6:9'!M12)</f>
        <v>0</v>
      </c>
      <c r="N12" s="227">
        <f>SUM('6:9'!N12)</f>
        <v>0</v>
      </c>
      <c r="O12" s="223">
        <f>SUM('6:9'!O12)</f>
        <v>0</v>
      </c>
      <c r="P12" s="223">
        <f>SUM('6:9'!P12)</f>
        <v>0</v>
      </c>
      <c r="Q12" s="223">
        <f>SUM('6:9'!Q12)</f>
        <v>0</v>
      </c>
      <c r="R12" s="223">
        <f>SUM('6:9'!R12)</f>
        <v>0</v>
      </c>
      <c r="S12" s="228">
        <f>SUM('6:9'!S12)</f>
        <v>0</v>
      </c>
      <c r="T12" s="241">
        <f>SUM('6:9'!T12)</f>
        <v>0</v>
      </c>
      <c r="U12" s="249">
        <f>SUM('6:9'!U12)</f>
        <v>0</v>
      </c>
      <c r="V12" s="130">
        <f t="shared" si="0"/>
        <v>0</v>
      </c>
      <c r="W12" s="131">
        <f>V12/V9*100</f>
        <v>0</v>
      </c>
    </row>
    <row r="13" spans="1:49" ht="39.950000000000003" customHeight="1" x14ac:dyDescent="0.3">
      <c r="A13" s="315"/>
      <c r="B13" s="213" t="s">
        <v>89</v>
      </c>
      <c r="C13" s="227">
        <f>SUM('6:9'!C13)</f>
        <v>0</v>
      </c>
      <c r="D13" s="223">
        <f>SUM('6:9'!D13)</f>
        <v>0</v>
      </c>
      <c r="E13" s="223">
        <f>SUM('6:9'!E13)</f>
        <v>0</v>
      </c>
      <c r="F13" s="223">
        <f>SUM('6:9'!F13)</f>
        <v>0</v>
      </c>
      <c r="G13" s="228">
        <f>SUM('6:9'!G13)</f>
        <v>0</v>
      </c>
      <c r="H13" s="241">
        <f>SUM('6:9'!H13)</f>
        <v>0</v>
      </c>
      <c r="I13" s="223">
        <f>SUM('6:9'!I13)</f>
        <v>0</v>
      </c>
      <c r="J13" s="223">
        <f>SUM('6:9'!J13)</f>
        <v>0</v>
      </c>
      <c r="K13" s="223">
        <f>SUM('6:9'!K13)</f>
        <v>0</v>
      </c>
      <c r="L13" s="223">
        <f>SUM('6:9'!L13)</f>
        <v>0</v>
      </c>
      <c r="M13" s="249">
        <f>SUM('6:9'!M13)</f>
        <v>0</v>
      </c>
      <c r="N13" s="227">
        <f>SUM('6:9'!N13)</f>
        <v>0</v>
      </c>
      <c r="O13" s="223">
        <f>SUM('6:9'!O13)</f>
        <v>0</v>
      </c>
      <c r="P13" s="223">
        <f>SUM('6:9'!P13)</f>
        <v>0</v>
      </c>
      <c r="Q13" s="223">
        <f>SUM('6:9'!Q13)</f>
        <v>0</v>
      </c>
      <c r="R13" s="223">
        <f>SUM('6:9'!R13)</f>
        <v>0</v>
      </c>
      <c r="S13" s="228">
        <f>SUM('6:9'!S13)</f>
        <v>0</v>
      </c>
      <c r="T13" s="241">
        <f>SUM('6:9'!T13)</f>
        <v>0</v>
      </c>
      <c r="U13" s="249">
        <f>SUM('6:9'!U13)</f>
        <v>0</v>
      </c>
      <c r="V13" s="130">
        <f t="shared" si="0"/>
        <v>0</v>
      </c>
      <c r="W13" s="131">
        <f>V13/V9*100</f>
        <v>0</v>
      </c>
    </row>
    <row r="14" spans="1:49" ht="39.950000000000003" customHeight="1" thickBot="1" x14ac:dyDescent="0.35">
      <c r="A14" s="316"/>
      <c r="B14" s="214" t="s">
        <v>90</v>
      </c>
      <c r="C14" s="232">
        <f>SUM('6:9'!C14)</f>
        <v>0</v>
      </c>
      <c r="D14" s="233">
        <f>SUM('6:9'!D14)</f>
        <v>0</v>
      </c>
      <c r="E14" s="233">
        <f>SUM('6:9'!E14)</f>
        <v>0</v>
      </c>
      <c r="F14" s="233">
        <f>SUM('6:9'!F14)</f>
        <v>0</v>
      </c>
      <c r="G14" s="234">
        <f>SUM('6:9'!G14)</f>
        <v>0</v>
      </c>
      <c r="H14" s="242">
        <f>SUM('6:9'!H14)</f>
        <v>0</v>
      </c>
      <c r="I14" s="233">
        <f>SUM('6:9'!I14)</f>
        <v>0</v>
      </c>
      <c r="J14" s="233">
        <f>SUM('6:9'!J14)</f>
        <v>0</v>
      </c>
      <c r="K14" s="233">
        <f>SUM('6:9'!K14)</f>
        <v>0</v>
      </c>
      <c r="L14" s="233">
        <f>SUM('6:9'!L14)</f>
        <v>0</v>
      </c>
      <c r="M14" s="250">
        <f>SUM('6:9'!M14)</f>
        <v>0</v>
      </c>
      <c r="N14" s="232">
        <f>SUM('6:9'!N14)</f>
        <v>0</v>
      </c>
      <c r="O14" s="233">
        <f>SUM('6:9'!O14)</f>
        <v>0</v>
      </c>
      <c r="P14" s="233">
        <f>SUM('6:9'!P14)</f>
        <v>0</v>
      </c>
      <c r="Q14" s="233">
        <f>SUM('6:9'!Q14)</f>
        <v>0</v>
      </c>
      <c r="R14" s="233">
        <f>SUM('6:9'!R14)</f>
        <v>0</v>
      </c>
      <c r="S14" s="234">
        <f>SUM('6:9'!S14)</f>
        <v>0</v>
      </c>
      <c r="T14" s="242">
        <f>SUM('6:9'!T14)</f>
        <v>0</v>
      </c>
      <c r="U14" s="250">
        <f>SUM('6:9'!U14)</f>
        <v>0</v>
      </c>
      <c r="V14" s="255">
        <f t="shared" si="0"/>
        <v>0</v>
      </c>
      <c r="W14" s="235">
        <f>V14/V9*100</f>
        <v>0</v>
      </c>
    </row>
    <row r="15" spans="1:49" ht="39.950000000000003" customHeight="1" x14ac:dyDescent="0.3">
      <c r="A15" s="317" t="s">
        <v>27</v>
      </c>
      <c r="B15" s="212" t="s">
        <v>37</v>
      </c>
      <c r="C15" s="224">
        <f>SUM('6:9'!C15)</f>
        <v>0</v>
      </c>
      <c r="D15" s="225">
        <f>SUM('6:9'!D15)</f>
        <v>51</v>
      </c>
      <c r="E15" s="225">
        <f>SUM('6:9'!E15)</f>
        <v>68</v>
      </c>
      <c r="F15" s="225">
        <f>SUM('6:9'!F15)</f>
        <v>67</v>
      </c>
      <c r="G15" s="226">
        <f>SUM('6:9'!G15)</f>
        <v>74</v>
      </c>
      <c r="H15" s="127">
        <f>SUM('6:9'!H15)</f>
        <v>0</v>
      </c>
      <c r="I15" s="225">
        <f>SUM('6:9'!I15)</f>
        <v>0</v>
      </c>
      <c r="J15" s="225">
        <f>SUM('6:9'!J15)</f>
        <v>0</v>
      </c>
      <c r="K15" s="225">
        <f>SUM('6:9'!K15)</f>
        <v>0</v>
      </c>
      <c r="L15" s="225">
        <f>SUM('6:9'!L15)</f>
        <v>0</v>
      </c>
      <c r="M15" s="248">
        <f>SUM('6:9'!M15)</f>
        <v>0</v>
      </c>
      <c r="N15" s="224">
        <f>SUM('6:9'!N15)</f>
        <v>40</v>
      </c>
      <c r="O15" s="225">
        <f>SUM('6:9'!O15)</f>
        <v>19</v>
      </c>
      <c r="P15" s="225">
        <f>SUM('6:9'!P15)</f>
        <v>17</v>
      </c>
      <c r="Q15" s="225">
        <f>SUM('6:9'!Q15)</f>
        <v>75</v>
      </c>
      <c r="R15" s="225">
        <f>SUM('6:9'!R15)</f>
        <v>13</v>
      </c>
      <c r="S15" s="226">
        <f>SUM('6:9'!S15)</f>
        <v>18</v>
      </c>
      <c r="T15" s="127">
        <f>SUM('6:9'!T15)</f>
        <v>24</v>
      </c>
      <c r="U15" s="248">
        <f>SUM('6:9'!U15)</f>
        <v>0</v>
      </c>
      <c r="V15" s="128">
        <f t="shared" si="0"/>
        <v>466</v>
      </c>
      <c r="W15" s="129"/>
    </row>
    <row r="16" spans="1:49" ht="39.950000000000003" customHeight="1" x14ac:dyDescent="0.3">
      <c r="A16" s="315"/>
      <c r="B16" s="213" t="s">
        <v>423</v>
      </c>
      <c r="C16" s="227">
        <f>SUM('6:9'!C16)</f>
        <v>0</v>
      </c>
      <c r="D16" s="223">
        <f>SUM('6:9'!D16)</f>
        <v>0</v>
      </c>
      <c r="E16" s="223">
        <f>SUM('6:9'!E16)</f>
        <v>0</v>
      </c>
      <c r="F16" s="223">
        <f>SUM('6:9'!F16)</f>
        <v>0</v>
      </c>
      <c r="G16" s="228">
        <f>SUM('6:9'!G16)</f>
        <v>0</v>
      </c>
      <c r="H16" s="241">
        <f>SUM('6:9'!H16)</f>
        <v>0</v>
      </c>
      <c r="I16" s="223">
        <f>SUM('6:9'!I16)</f>
        <v>0</v>
      </c>
      <c r="J16" s="223">
        <f>SUM('6:9'!J16)</f>
        <v>0</v>
      </c>
      <c r="K16" s="223">
        <f>SUM('6:9'!K16)</f>
        <v>0</v>
      </c>
      <c r="L16" s="223">
        <f>SUM('6:9'!L16)</f>
        <v>0</v>
      </c>
      <c r="M16" s="249">
        <f>SUM('6:9'!M16)</f>
        <v>0</v>
      </c>
      <c r="N16" s="227">
        <f>SUM('6:9'!N16)</f>
        <v>0</v>
      </c>
      <c r="O16" s="223">
        <f>SUM('6:9'!O16)</f>
        <v>0</v>
      </c>
      <c r="P16" s="223">
        <f>SUM('6:9'!P16)</f>
        <v>0</v>
      </c>
      <c r="Q16" s="223">
        <f>SUM('6:9'!Q16)</f>
        <v>0</v>
      </c>
      <c r="R16" s="223">
        <f>SUM('6:9'!R16)</f>
        <v>0</v>
      </c>
      <c r="S16" s="228">
        <f>SUM('6:9'!S16)</f>
        <v>18</v>
      </c>
      <c r="T16" s="241">
        <f>SUM('6:9'!T16)</f>
        <v>0</v>
      </c>
      <c r="U16" s="249">
        <f>SUM('6:9'!U16)</f>
        <v>0</v>
      </c>
      <c r="V16" s="130">
        <f t="shared" si="0"/>
        <v>18</v>
      </c>
      <c r="W16" s="131">
        <f>V16/V15*100</f>
        <v>3.8626609442060089</v>
      </c>
    </row>
    <row r="17" spans="1:23" ht="39.950000000000003" customHeight="1" thickBot="1" x14ac:dyDescent="0.35">
      <c r="A17" s="318"/>
      <c r="B17" s="214" t="s">
        <v>25</v>
      </c>
      <c r="C17" s="232">
        <f>SUM('6:9'!C17)</f>
        <v>0</v>
      </c>
      <c r="D17" s="233">
        <f>SUM('6:9'!D17)</f>
        <v>15</v>
      </c>
      <c r="E17" s="233">
        <f>SUM('6:9'!E17)</f>
        <v>0</v>
      </c>
      <c r="F17" s="233">
        <f>SUM('6:9'!F17)</f>
        <v>0</v>
      </c>
      <c r="G17" s="234">
        <f>SUM('6:9'!G17)</f>
        <v>74</v>
      </c>
      <c r="H17" s="242">
        <f>SUM('6:9'!H17)</f>
        <v>0</v>
      </c>
      <c r="I17" s="233">
        <f>SUM('6:9'!I17)</f>
        <v>0</v>
      </c>
      <c r="J17" s="233">
        <f>SUM('6:9'!J17)</f>
        <v>0</v>
      </c>
      <c r="K17" s="233">
        <f>SUM('6:9'!K17)</f>
        <v>0</v>
      </c>
      <c r="L17" s="233">
        <f>SUM('6:9'!L17)</f>
        <v>0</v>
      </c>
      <c r="M17" s="250">
        <f>SUM('6:9'!M17)</f>
        <v>0</v>
      </c>
      <c r="N17" s="232">
        <f>SUM('6:9'!N17)</f>
        <v>22</v>
      </c>
      <c r="O17" s="233">
        <f>SUM('6:9'!O17)</f>
        <v>0</v>
      </c>
      <c r="P17" s="233">
        <f>SUM('6:9'!P17)</f>
        <v>0</v>
      </c>
      <c r="Q17" s="233">
        <f>SUM('6:9'!Q17)</f>
        <v>31</v>
      </c>
      <c r="R17" s="233">
        <f>SUM('6:9'!R17)</f>
        <v>0</v>
      </c>
      <c r="S17" s="234">
        <f>SUM('6:9'!S17)</f>
        <v>0</v>
      </c>
      <c r="T17" s="242">
        <f>SUM('6:9'!T17)</f>
        <v>15</v>
      </c>
      <c r="U17" s="250">
        <f>SUM('6:9'!U17)</f>
        <v>0</v>
      </c>
      <c r="V17" s="133">
        <f t="shared" si="0"/>
        <v>157</v>
      </c>
      <c r="W17" s="134">
        <f>V17/V15*100</f>
        <v>33.690987124463518</v>
      </c>
    </row>
    <row r="18" spans="1:23" ht="39.950000000000003" customHeight="1" x14ac:dyDescent="0.3">
      <c r="A18" s="314" t="s">
        <v>28</v>
      </c>
      <c r="B18" s="212" t="s">
        <v>862</v>
      </c>
      <c r="C18" s="224">
        <f>SUM('6:9'!C18)</f>
        <v>0</v>
      </c>
      <c r="D18" s="225">
        <f>SUM('6:9'!D18)</f>
        <v>1</v>
      </c>
      <c r="E18" s="225">
        <f>SUM('6:9'!E18)</f>
        <v>0</v>
      </c>
      <c r="F18" s="225">
        <f>SUM('6:9'!F18)</f>
        <v>0</v>
      </c>
      <c r="G18" s="226">
        <f>SUM('6:9'!G18)</f>
        <v>5</v>
      </c>
      <c r="H18" s="127">
        <f>SUM('6:9'!H18)</f>
        <v>0</v>
      </c>
      <c r="I18" s="225">
        <f>SUM('6:9'!I18)</f>
        <v>0</v>
      </c>
      <c r="J18" s="225">
        <f>SUM('6:9'!J18)</f>
        <v>0</v>
      </c>
      <c r="K18" s="225">
        <f>SUM('6:9'!K18)</f>
        <v>0</v>
      </c>
      <c r="L18" s="225">
        <f>SUM('6:9'!L18)</f>
        <v>0</v>
      </c>
      <c r="M18" s="248">
        <f>SUM('6:9'!M18)</f>
        <v>0</v>
      </c>
      <c r="N18" s="224">
        <f>SUM('6:9'!N18)</f>
        <v>2</v>
      </c>
      <c r="O18" s="225">
        <f>SUM('6:9'!O18)</f>
        <v>0</v>
      </c>
      <c r="P18" s="225">
        <f>SUM('6:9'!P18)</f>
        <v>2</v>
      </c>
      <c r="Q18" s="225">
        <f>SUM('6:9'!Q18)</f>
        <v>2</v>
      </c>
      <c r="R18" s="225">
        <f>SUM('6:9'!R18)</f>
        <v>0</v>
      </c>
      <c r="S18" s="226">
        <f>SUM('6:9'!S18)</f>
        <v>0</v>
      </c>
      <c r="T18" s="127">
        <f>SUM('6:9'!T18)</f>
        <v>1</v>
      </c>
      <c r="U18" s="248">
        <f>SUM('6:9'!U18)</f>
        <v>0</v>
      </c>
      <c r="V18" s="236">
        <f t="shared" si="0"/>
        <v>13</v>
      </c>
      <c r="W18" s="237">
        <f>V18/V15*100</f>
        <v>2.7896995708154506</v>
      </c>
    </row>
    <row r="19" spans="1:23" ht="39.950000000000003" customHeight="1" x14ac:dyDescent="0.3">
      <c r="A19" s="317"/>
      <c r="B19" s="238" t="s">
        <v>424</v>
      </c>
      <c r="C19" s="227">
        <f>SUM('6:9'!C19)</f>
        <v>0</v>
      </c>
      <c r="D19" s="223">
        <f>SUM('6:9'!D19)</f>
        <v>1</v>
      </c>
      <c r="E19" s="223">
        <f>SUM('6:9'!E19)</f>
        <v>0</v>
      </c>
      <c r="F19" s="223">
        <f>SUM('6:9'!F19)</f>
        <v>0</v>
      </c>
      <c r="G19" s="228">
        <f>SUM('6:9'!G19)</f>
        <v>4</v>
      </c>
      <c r="H19" s="241">
        <f>SUM('6:9'!H19)</f>
        <v>0</v>
      </c>
      <c r="I19" s="223">
        <f>SUM('6:9'!I19)</f>
        <v>0</v>
      </c>
      <c r="J19" s="223">
        <f>SUM('6:9'!J19)</f>
        <v>0</v>
      </c>
      <c r="K19" s="223">
        <f>SUM('6:9'!K19)</f>
        <v>0</v>
      </c>
      <c r="L19" s="223">
        <f>SUM('6:9'!L19)</f>
        <v>0</v>
      </c>
      <c r="M19" s="249">
        <f>SUM('6:9'!M19)</f>
        <v>0</v>
      </c>
      <c r="N19" s="227">
        <f>SUM('6:9'!N19)</f>
        <v>2</v>
      </c>
      <c r="O19" s="223">
        <f>SUM('6:9'!O19)</f>
        <v>0</v>
      </c>
      <c r="P19" s="223">
        <f>SUM('6:9'!P19)</f>
        <v>0</v>
      </c>
      <c r="Q19" s="223">
        <f>SUM('6:9'!Q19)</f>
        <v>2</v>
      </c>
      <c r="R19" s="223">
        <f>SUM('6:9'!R19)</f>
        <v>0</v>
      </c>
      <c r="S19" s="228">
        <f>SUM('6:9'!S19)</f>
        <v>0</v>
      </c>
      <c r="T19" s="241">
        <f>SUM('6:9'!T19)</f>
        <v>1</v>
      </c>
      <c r="U19" s="249">
        <f>SUM('6:9'!U19)</f>
        <v>0</v>
      </c>
      <c r="V19" s="130">
        <f t="shared" si="0"/>
        <v>10</v>
      </c>
      <c r="W19" s="131">
        <f>V19/V18*100</f>
        <v>76.923076923076934</v>
      </c>
    </row>
    <row r="20" spans="1:23" ht="39.950000000000003" customHeight="1" x14ac:dyDescent="0.3">
      <c r="A20" s="317"/>
      <c r="B20" s="213" t="s">
        <v>425</v>
      </c>
      <c r="C20" s="227">
        <f>SUM('6:9'!C20)</f>
        <v>0</v>
      </c>
      <c r="D20" s="223">
        <f>SUM('6:9'!D20)</f>
        <v>0</v>
      </c>
      <c r="E20" s="223">
        <f>SUM('6:9'!E20)</f>
        <v>0</v>
      </c>
      <c r="F20" s="223">
        <f>SUM('6:9'!F20)</f>
        <v>0</v>
      </c>
      <c r="G20" s="228">
        <f>SUM('6:9'!G20)</f>
        <v>0</v>
      </c>
      <c r="H20" s="241">
        <f>SUM('6:9'!H20)</f>
        <v>0</v>
      </c>
      <c r="I20" s="223">
        <f>SUM('6:9'!I20)</f>
        <v>0</v>
      </c>
      <c r="J20" s="223">
        <f>SUM('6:9'!J20)</f>
        <v>0</v>
      </c>
      <c r="K20" s="223">
        <f>SUM('6:9'!K20)</f>
        <v>0</v>
      </c>
      <c r="L20" s="223">
        <f>SUM('6:9'!L20)</f>
        <v>0</v>
      </c>
      <c r="M20" s="249">
        <f>SUM('6:9'!M20)</f>
        <v>0</v>
      </c>
      <c r="N20" s="227">
        <f>SUM('6:9'!N20)</f>
        <v>0</v>
      </c>
      <c r="O20" s="223">
        <f>SUM('6:9'!O20)</f>
        <v>0</v>
      </c>
      <c r="P20" s="223">
        <f>SUM('6:9'!P20)</f>
        <v>0</v>
      </c>
      <c r="Q20" s="223">
        <f>SUM('6:9'!Q20)</f>
        <v>0</v>
      </c>
      <c r="R20" s="223">
        <f>SUM('6:9'!R20)</f>
        <v>0</v>
      </c>
      <c r="S20" s="228">
        <f>SUM('6:9'!S20)</f>
        <v>0</v>
      </c>
      <c r="T20" s="241">
        <f>SUM('6:9'!T20)</f>
        <v>0</v>
      </c>
      <c r="U20" s="249">
        <f>SUM('6:9'!U20)</f>
        <v>0</v>
      </c>
      <c r="V20" s="130">
        <f t="shared" si="0"/>
        <v>0</v>
      </c>
      <c r="W20" s="131">
        <f>V20/V18*100</f>
        <v>0</v>
      </c>
    </row>
    <row r="21" spans="1:23" ht="39.950000000000003" customHeight="1" x14ac:dyDescent="0.3">
      <c r="A21" s="315"/>
      <c r="B21" s="213" t="s">
        <v>426</v>
      </c>
      <c r="C21" s="227">
        <f>SUM('6:9'!C21)</f>
        <v>0</v>
      </c>
      <c r="D21" s="223">
        <f>SUM('6:9'!D21)</f>
        <v>0</v>
      </c>
      <c r="E21" s="223">
        <f>SUM('6:9'!E21)</f>
        <v>0</v>
      </c>
      <c r="F21" s="223">
        <f>SUM('6:9'!F21)</f>
        <v>0</v>
      </c>
      <c r="G21" s="228">
        <f>SUM('6:9'!G21)</f>
        <v>0</v>
      </c>
      <c r="H21" s="241">
        <f>SUM('6:9'!H21)</f>
        <v>0</v>
      </c>
      <c r="I21" s="223">
        <f>SUM('6:9'!I21)</f>
        <v>0</v>
      </c>
      <c r="J21" s="223">
        <f>SUM('6:9'!J21)</f>
        <v>0</v>
      </c>
      <c r="K21" s="223">
        <f>SUM('6:9'!K21)</f>
        <v>0</v>
      </c>
      <c r="L21" s="223">
        <f>SUM('6:9'!L21)</f>
        <v>0</v>
      </c>
      <c r="M21" s="249">
        <f>SUM('6:9'!M21)</f>
        <v>0</v>
      </c>
      <c r="N21" s="227">
        <f>SUM('6:9'!N21)</f>
        <v>0</v>
      </c>
      <c r="O21" s="223">
        <f>SUM('6:9'!O21)</f>
        <v>0</v>
      </c>
      <c r="P21" s="223">
        <f>SUM('6:9'!P21)</f>
        <v>0</v>
      </c>
      <c r="Q21" s="223">
        <f>SUM('6:9'!Q21)</f>
        <v>0</v>
      </c>
      <c r="R21" s="223">
        <f>SUM('6:9'!R21)</f>
        <v>0</v>
      </c>
      <c r="S21" s="228">
        <f>SUM('6:9'!S21)</f>
        <v>0</v>
      </c>
      <c r="T21" s="241">
        <f>SUM('6:9'!T21)</f>
        <v>0</v>
      </c>
      <c r="U21" s="249">
        <f>SUM('6:9'!U21)</f>
        <v>0</v>
      </c>
      <c r="V21" s="130">
        <f t="shared" si="0"/>
        <v>0</v>
      </c>
      <c r="W21" s="131">
        <f>V21/V18*100</f>
        <v>0</v>
      </c>
    </row>
    <row r="22" spans="1:23" ht="39.950000000000003" customHeight="1" thickBot="1" x14ac:dyDescent="0.35">
      <c r="A22" s="316"/>
      <c r="B22" s="214" t="s">
        <v>427</v>
      </c>
      <c r="C22" s="229">
        <f>SUM('6:9'!C22)</f>
        <v>0</v>
      </c>
      <c r="D22" s="230">
        <f>SUM('6:9'!D22)</f>
        <v>0</v>
      </c>
      <c r="E22" s="230">
        <f>SUM('6:9'!E22)</f>
        <v>0</v>
      </c>
      <c r="F22" s="230">
        <f>SUM('6:9'!F22)</f>
        <v>0</v>
      </c>
      <c r="G22" s="231">
        <f>SUM('6:9'!G22)</f>
        <v>0</v>
      </c>
      <c r="H22" s="243">
        <f>SUM('6:9'!H22)</f>
        <v>0</v>
      </c>
      <c r="I22" s="230">
        <f>SUM('6:9'!I22)</f>
        <v>0</v>
      </c>
      <c r="J22" s="230">
        <f>SUM('6:9'!J22)</f>
        <v>0</v>
      </c>
      <c r="K22" s="230">
        <f>SUM('6:9'!K22)</f>
        <v>0</v>
      </c>
      <c r="L22" s="230">
        <f>SUM('6:9'!L22)</f>
        <v>0</v>
      </c>
      <c r="M22" s="251">
        <f>SUM('6:9'!M22)</f>
        <v>0</v>
      </c>
      <c r="N22" s="229">
        <f>SUM('6:9'!N22)</f>
        <v>0</v>
      </c>
      <c r="O22" s="230">
        <f>SUM('6:9'!O22)</f>
        <v>0</v>
      </c>
      <c r="P22" s="230">
        <f>SUM('6:9'!P22)</f>
        <v>0</v>
      </c>
      <c r="Q22" s="230">
        <f>SUM('6:9'!Q22)</f>
        <v>0</v>
      </c>
      <c r="R22" s="230">
        <f>SUM('6:9'!R22)</f>
        <v>0</v>
      </c>
      <c r="S22" s="231">
        <f>SUM('6:9'!S22)</f>
        <v>0</v>
      </c>
      <c r="T22" s="243">
        <f>SUM('6:9'!T22)</f>
        <v>0</v>
      </c>
      <c r="U22" s="251">
        <f>SUM('6:9'!U22)</f>
        <v>0</v>
      </c>
      <c r="V22" s="133">
        <f t="shared" si="0"/>
        <v>0</v>
      </c>
      <c r="W22" s="134">
        <f>V22/V18*100</f>
        <v>0</v>
      </c>
    </row>
    <row r="23" spans="1:23" ht="39.950000000000003" customHeight="1" thickBot="1" x14ac:dyDescent="0.35">
      <c r="A23" s="135" t="s">
        <v>29</v>
      </c>
      <c r="B23" s="136" t="s">
        <v>428</v>
      </c>
      <c r="C23" s="224">
        <f>SUM('6:9'!C23)</f>
        <v>0</v>
      </c>
      <c r="D23" s="127">
        <f>SUM('6:9'!D23)</f>
        <v>0</v>
      </c>
      <c r="E23" s="127">
        <f>SUM('6:9'!E23)</f>
        <v>0</v>
      </c>
      <c r="F23" s="127">
        <f>SUM('6:9'!F23)</f>
        <v>0</v>
      </c>
      <c r="G23" s="244">
        <f>SUM('6:9'!G23)</f>
        <v>2</v>
      </c>
      <c r="H23" s="127">
        <f>SUM('6:9'!H23)</f>
        <v>0</v>
      </c>
      <c r="I23" s="127">
        <f>SUM('6:9'!I23)</f>
        <v>0</v>
      </c>
      <c r="J23" s="127">
        <f>SUM('6:9'!J23)</f>
        <v>0</v>
      </c>
      <c r="K23" s="127">
        <f>SUM('6:9'!K23)</f>
        <v>0</v>
      </c>
      <c r="L23" s="127">
        <f>SUM('6:9'!L23)</f>
        <v>0</v>
      </c>
      <c r="M23" s="252">
        <f>SUM('6:9'!M23)</f>
        <v>0</v>
      </c>
      <c r="N23" s="224">
        <f>SUM('6:9'!N23)</f>
        <v>0</v>
      </c>
      <c r="O23" s="127">
        <f>SUM('6:9'!O23)</f>
        <v>1</v>
      </c>
      <c r="P23" s="127">
        <f>SUM('6:9'!P23)</f>
        <v>0</v>
      </c>
      <c r="Q23" s="127">
        <f>SUM('6:9'!Q23)</f>
        <v>1</v>
      </c>
      <c r="R23" s="127">
        <f>SUM('6:9'!R23)</f>
        <v>2</v>
      </c>
      <c r="S23" s="244">
        <f>SUM('6:9'!S23)</f>
        <v>2</v>
      </c>
      <c r="T23" s="127">
        <f>SUM('6:9'!T23)</f>
        <v>0</v>
      </c>
      <c r="U23" s="252">
        <f>SUM('6:9'!U23)</f>
        <v>0</v>
      </c>
      <c r="V23" s="137">
        <f t="shared" si="0"/>
        <v>8</v>
      </c>
      <c r="W23" s="138">
        <f>V23/V15*100</f>
        <v>1.7167381974248928</v>
      </c>
    </row>
    <row r="24" spans="1:23" ht="39.950000000000003" customHeight="1" thickBot="1" x14ac:dyDescent="0.35">
      <c r="A24" s="139" t="s">
        <v>30</v>
      </c>
      <c r="B24" s="136" t="s">
        <v>46</v>
      </c>
      <c r="C24" s="224">
        <f>SUM('6:9'!C24)</f>
        <v>0</v>
      </c>
      <c r="D24" s="127">
        <f>SUM('6:9'!D24)</f>
        <v>35</v>
      </c>
      <c r="E24" s="127">
        <f>SUM('6:9'!E24)</f>
        <v>44</v>
      </c>
      <c r="F24" s="127">
        <f>SUM('6:9'!F24)</f>
        <v>38</v>
      </c>
      <c r="G24" s="244">
        <f>SUM('6:9'!G24)</f>
        <v>50</v>
      </c>
      <c r="H24" s="127">
        <f>SUM('6:9'!H24)</f>
        <v>0</v>
      </c>
      <c r="I24" s="127">
        <f>SUM('6:9'!I24)</f>
        <v>0</v>
      </c>
      <c r="J24" s="127">
        <f>SUM('6:9'!J24)</f>
        <v>0</v>
      </c>
      <c r="K24" s="127">
        <f>SUM('6:9'!K24)</f>
        <v>0</v>
      </c>
      <c r="L24" s="127">
        <f>SUM('6:9'!L24)</f>
        <v>0</v>
      </c>
      <c r="M24" s="252">
        <f>SUM('6:9'!M24)</f>
        <v>0</v>
      </c>
      <c r="N24" s="224">
        <f>SUM('6:9'!N24)</f>
        <v>38</v>
      </c>
      <c r="O24" s="127">
        <f>SUM('6:9'!O24)</f>
        <v>43</v>
      </c>
      <c r="P24" s="127">
        <f>SUM('6:9'!P24)</f>
        <v>29</v>
      </c>
      <c r="Q24" s="127">
        <f>SUM('6:9'!Q24)</f>
        <v>28</v>
      </c>
      <c r="R24" s="127">
        <f>SUM('6:9'!R24)</f>
        <v>35</v>
      </c>
      <c r="S24" s="244">
        <f>SUM('6:9'!S24)</f>
        <v>12</v>
      </c>
      <c r="T24" s="127">
        <f>SUM('6:9'!T24)</f>
        <v>21</v>
      </c>
      <c r="U24" s="252">
        <f>SUM('6:9'!U24)</f>
        <v>0</v>
      </c>
      <c r="V24" s="137">
        <f t="shared" si="0"/>
        <v>373</v>
      </c>
      <c r="W24" s="138">
        <f>V24/V15*100</f>
        <v>80.042918454935617</v>
      </c>
    </row>
    <row r="25" spans="1:23" ht="39.950000000000003" customHeight="1" thickBot="1" x14ac:dyDescent="0.35">
      <c r="A25" s="135" t="s">
        <v>31</v>
      </c>
      <c r="B25" s="140" t="s">
        <v>1</v>
      </c>
      <c r="C25" s="224">
        <f>SUM('6:9'!C25)</f>
        <v>0</v>
      </c>
      <c r="D25" s="127">
        <f>SUM('6:9'!D25)</f>
        <v>4</v>
      </c>
      <c r="E25" s="127">
        <f>SUM('6:9'!E25)</f>
        <v>6</v>
      </c>
      <c r="F25" s="127">
        <f>SUM('6:9'!F25)</f>
        <v>6</v>
      </c>
      <c r="G25" s="244">
        <f>SUM('6:9'!G25)</f>
        <v>6</v>
      </c>
      <c r="H25" s="127">
        <f>SUM('6:9'!H25)</f>
        <v>0</v>
      </c>
      <c r="I25" s="127">
        <f>SUM('6:9'!I25)</f>
        <v>0</v>
      </c>
      <c r="J25" s="127">
        <f>SUM('6:9'!J25)</f>
        <v>0</v>
      </c>
      <c r="K25" s="127">
        <f>SUM('6:9'!K25)</f>
        <v>0</v>
      </c>
      <c r="L25" s="127">
        <f>SUM('6:9'!L25)</f>
        <v>0</v>
      </c>
      <c r="M25" s="252">
        <f>SUM('6:9'!M25)</f>
        <v>0</v>
      </c>
      <c r="N25" s="224">
        <f>SUM('6:9'!N25)</f>
        <v>7</v>
      </c>
      <c r="O25" s="127">
        <f>SUM('6:9'!O25)</f>
        <v>12</v>
      </c>
      <c r="P25" s="127">
        <f>SUM('6:9'!P25)</f>
        <v>5</v>
      </c>
      <c r="Q25" s="127">
        <f>SUM('6:9'!Q25)</f>
        <v>5</v>
      </c>
      <c r="R25" s="127">
        <f>SUM('6:9'!R25)</f>
        <v>9</v>
      </c>
      <c r="S25" s="244">
        <f>SUM('6:9'!S25)</f>
        <v>3</v>
      </c>
      <c r="T25" s="127">
        <f>SUM('6:9'!T25)</f>
        <v>3</v>
      </c>
      <c r="U25" s="252">
        <f>SUM('6:9'!U25)</f>
        <v>0</v>
      </c>
      <c r="V25" s="141">
        <f t="shared" si="0"/>
        <v>66</v>
      </c>
      <c r="W25" s="142">
        <f>V25/V15*100</f>
        <v>14.163090128755366</v>
      </c>
    </row>
    <row r="26" spans="1:23" ht="39.950000000000003" customHeight="1" thickBot="1" x14ac:dyDescent="0.35">
      <c r="A26" s="139" t="s">
        <v>32</v>
      </c>
      <c r="B26" s="136" t="s">
        <v>429</v>
      </c>
      <c r="C26" s="224">
        <f>SUM('6:9'!C26)</f>
        <v>0</v>
      </c>
      <c r="D26" s="127">
        <f>SUM('6:9'!D26)</f>
        <v>8</v>
      </c>
      <c r="E26" s="127">
        <f>SUM('6:9'!E26)</f>
        <v>8</v>
      </c>
      <c r="F26" s="127">
        <f>SUM('6:9'!F26)</f>
        <v>7</v>
      </c>
      <c r="G26" s="244">
        <f>SUM('6:9'!G26)</f>
        <v>14</v>
      </c>
      <c r="H26" s="127">
        <f>SUM('6:9'!H26)</f>
        <v>0</v>
      </c>
      <c r="I26" s="127">
        <f>SUM('6:9'!I26)</f>
        <v>0</v>
      </c>
      <c r="J26" s="127">
        <f>SUM('6:9'!J26)</f>
        <v>0</v>
      </c>
      <c r="K26" s="127">
        <f>SUM('6:9'!K26)</f>
        <v>0</v>
      </c>
      <c r="L26" s="127">
        <f>SUM('6:9'!L26)</f>
        <v>0</v>
      </c>
      <c r="M26" s="252">
        <f>SUM('6:9'!M26)</f>
        <v>0</v>
      </c>
      <c r="N26" s="224">
        <f>SUM('6:9'!N26)</f>
        <v>7</v>
      </c>
      <c r="O26" s="127">
        <f>SUM('6:9'!O26)</f>
        <v>4</v>
      </c>
      <c r="P26" s="127">
        <f>SUM('6:9'!P26)</f>
        <v>6</v>
      </c>
      <c r="Q26" s="127">
        <f>SUM('6:9'!Q26)</f>
        <v>3</v>
      </c>
      <c r="R26" s="127">
        <f>SUM('6:9'!R26)</f>
        <v>8</v>
      </c>
      <c r="S26" s="244">
        <f>SUM('6:9'!S26)</f>
        <v>2</v>
      </c>
      <c r="T26" s="127">
        <f>SUM('6:9'!T26)</f>
        <v>3</v>
      </c>
      <c r="U26" s="252">
        <f>SUM('6:9'!U26)</f>
        <v>0</v>
      </c>
      <c r="V26" s="137">
        <f t="shared" si="0"/>
        <v>70</v>
      </c>
      <c r="W26" s="138">
        <f>V26/V15*100</f>
        <v>15.021459227467812</v>
      </c>
    </row>
    <row r="27" spans="1:23" ht="39.950000000000003" customHeight="1" thickBot="1" x14ac:dyDescent="0.35">
      <c r="A27" s="139" t="s">
        <v>33</v>
      </c>
      <c r="B27" s="136" t="s">
        <v>2</v>
      </c>
      <c r="C27" s="245">
        <f>SUM('6:9'!C27)</f>
        <v>0</v>
      </c>
      <c r="D27" s="239">
        <f>SUM('6:9'!D27)</f>
        <v>4</v>
      </c>
      <c r="E27" s="239">
        <f>SUM('6:9'!E27)</f>
        <v>1</v>
      </c>
      <c r="F27" s="239">
        <f>SUM('6:9'!F27)</f>
        <v>3</v>
      </c>
      <c r="G27" s="246">
        <f>SUM('6:9'!G27)</f>
        <v>6</v>
      </c>
      <c r="H27" s="239">
        <f>SUM('6:9'!H27)</f>
        <v>0</v>
      </c>
      <c r="I27" s="239">
        <f>SUM('6:9'!I27)</f>
        <v>0</v>
      </c>
      <c r="J27" s="239">
        <f>SUM('6:9'!J27)</f>
        <v>0</v>
      </c>
      <c r="K27" s="239">
        <f>SUM('6:9'!K27)</f>
        <v>0</v>
      </c>
      <c r="L27" s="239">
        <f>SUM('6:9'!L27)</f>
        <v>0</v>
      </c>
      <c r="M27" s="253">
        <f>SUM('6:9'!M27)</f>
        <v>0</v>
      </c>
      <c r="N27" s="245">
        <f>SUM('6:9'!N27)</f>
        <v>2</v>
      </c>
      <c r="O27" s="239">
        <f>SUM('6:9'!O27)</f>
        <v>1</v>
      </c>
      <c r="P27" s="239">
        <f>SUM('6:9'!P27)</f>
        <v>0</v>
      </c>
      <c r="Q27" s="239">
        <f>SUM('6:9'!Q27)</f>
        <v>1</v>
      </c>
      <c r="R27" s="239">
        <f>SUM('6:9'!R27)</f>
        <v>3</v>
      </c>
      <c r="S27" s="246">
        <f>SUM('6:9'!S27)</f>
        <v>1</v>
      </c>
      <c r="T27" s="239">
        <f>SUM('6:9'!T27)</f>
        <v>0</v>
      </c>
      <c r="U27" s="253">
        <f>SUM('6:9'!U27)</f>
        <v>0</v>
      </c>
      <c r="V27" s="137">
        <f t="shared" si="0"/>
        <v>22</v>
      </c>
      <c r="W27" s="138">
        <f>V27/V15*100</f>
        <v>4.7210300429184553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Z4:AL4"/>
    <mergeCell ref="Z3:AL3"/>
    <mergeCell ref="Z2:AL2"/>
    <mergeCell ref="A3:B3"/>
    <mergeCell ref="A2:B2"/>
    <mergeCell ref="C3:M3"/>
    <mergeCell ref="N3:O3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A7:A14"/>
    <mergeCell ref="A15:A17"/>
    <mergeCell ref="A18:A22"/>
    <mergeCell ref="C5:G5"/>
    <mergeCell ref="C4:M4"/>
    <mergeCell ref="H5:M5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topLeftCell="A28" zoomScale="80" zoomScaleNormal="80" workbookViewId="0">
      <selection activeCell="E5" sqref="E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'[3] Таблица 1'!C2</f>
        <v>Грачёвский_муниципальный_округ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'[3] Таблица 1'!C3</f>
        <v xml:space="preserve">МКОУ СОШ № 6 с. Спицевка 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'[3] Таблица 1'!P3</f>
        <v>grach_sh001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20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1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v>18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0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3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0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0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0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0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0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0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8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0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>
        <v>6</v>
      </c>
      <c r="C63" s="8" t="s">
        <v>82</v>
      </c>
      <c r="D63" s="12" t="s">
        <v>593</v>
      </c>
      <c r="E63" s="32"/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РРСО\РЕЗУЛЬТАТЫ\!Таблицы\Грачевский\[№ 6_Спицевка.xlsx]Источник'!#REF!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70" zoomScaleNormal="70" workbookViewId="0">
      <selection activeCell="E6" sqref="E6:E6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 t="str">
        <f>'[5] Таблица 1'!C2</f>
        <v>Грачёвский_муниципальный_округ</v>
      </c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 t="str">
        <f>'[5] Таблица 1'!C3</f>
        <v>МКОУ СОШ № 9 пос. Верхняя Кугульта</v>
      </c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 t="str">
        <f>'[5] Таблица 1'!P3</f>
        <v>grach_sh002</v>
      </c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v>14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v>0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v>2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v>2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v>3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v>1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v>18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v>0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РРСО\РЕЗУЛЬТАТЫ\!Таблицы\Георгиевский\[Кадры лаборатория РРСО.xlsx]Источник'!#REF!</xm:f>
          </x14:formula1>
          <xm:sqref>E65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zoomScale="70" zoomScaleNormal="7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84" t="s">
        <v>40</v>
      </c>
      <c r="B1" s="384"/>
      <c r="C1" s="384"/>
      <c r="D1" s="384"/>
      <c r="E1" s="385"/>
      <c r="F1" s="6"/>
      <c r="G1" s="34" t="s">
        <v>596</v>
      </c>
    </row>
    <row r="2" spans="1:20" s="2" customFormat="1" ht="30" customHeight="1" thickBot="1" x14ac:dyDescent="0.35">
      <c r="A2" s="381" t="s">
        <v>16</v>
      </c>
      <c r="B2" s="382"/>
      <c r="C2" s="382"/>
      <c r="D2" s="382"/>
      <c r="E2" s="82"/>
      <c r="F2" s="1"/>
      <c r="G2" s="36"/>
      <c r="H2" s="262" t="s">
        <v>589</v>
      </c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</row>
    <row r="3" spans="1:20" s="2" customFormat="1" ht="30" customHeight="1" thickBot="1" x14ac:dyDescent="0.35">
      <c r="A3" s="381" t="s">
        <v>0</v>
      </c>
      <c r="B3" s="382"/>
      <c r="C3" s="382"/>
      <c r="D3" s="382"/>
      <c r="E3" s="82"/>
      <c r="F3" s="1"/>
      <c r="G3" s="30"/>
      <c r="H3" s="262" t="s">
        <v>588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</row>
    <row r="4" spans="1:20" s="2" customFormat="1" ht="30" customHeight="1" thickBot="1" x14ac:dyDescent="0.35">
      <c r="A4" s="381" t="s">
        <v>81</v>
      </c>
      <c r="B4" s="382"/>
      <c r="C4" s="382"/>
      <c r="D4" s="382"/>
      <c r="E4" s="83"/>
      <c r="G4" s="35"/>
      <c r="H4" s="383" t="s">
        <v>592</v>
      </c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</row>
    <row r="5" spans="1:20" s="5" customFormat="1" ht="24.95" customHeight="1" thickBot="1" x14ac:dyDescent="0.35">
      <c r="A5" s="379" t="s">
        <v>43</v>
      </c>
      <c r="B5" s="380"/>
      <c r="C5" s="380"/>
      <c r="D5" s="380"/>
      <c r="E5" s="211">
        <f>SUM('_6_2:9_2'!E5)</f>
        <v>34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4" t="s">
        <v>84</v>
      </c>
      <c r="B6" s="365"/>
      <c r="C6" s="8" t="s">
        <v>82</v>
      </c>
      <c r="D6" s="12" t="s">
        <v>593</v>
      </c>
      <c r="E6" s="32">
        <f>SUM('_6_2:9_2'!E6)</f>
        <v>4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66"/>
      <c r="B7" s="367"/>
      <c r="C7" s="9" t="s">
        <v>83</v>
      </c>
      <c r="D7" s="13" t="s">
        <v>593</v>
      </c>
      <c r="E7" s="33">
        <f>SUM('_6_2:9_2'!E7)</f>
        <v>1</v>
      </c>
      <c r="H7" s="3"/>
    </row>
    <row r="8" spans="1:20" ht="20.100000000000001" customHeight="1" thickBot="1" x14ac:dyDescent="0.35">
      <c r="A8" s="368"/>
      <c r="B8" s="372"/>
      <c r="C8" s="10" t="s">
        <v>45</v>
      </c>
      <c r="D8" s="14" t="s">
        <v>44</v>
      </c>
      <c r="E8" s="84">
        <f>SUM('_6_2:9_2'!E8)</f>
        <v>18</v>
      </c>
      <c r="F8" s="17"/>
    </row>
    <row r="9" spans="1:20" ht="20.100000000000001" customHeight="1" x14ac:dyDescent="0.3">
      <c r="A9" s="364" t="s">
        <v>39</v>
      </c>
      <c r="B9" s="365"/>
      <c r="C9" s="8" t="s">
        <v>82</v>
      </c>
      <c r="D9" s="12" t="s">
        <v>593</v>
      </c>
      <c r="E9" s="32">
        <f>SUM('_6_2:9_2'!E9)</f>
        <v>3</v>
      </c>
    </row>
    <row r="10" spans="1:20" ht="20.100000000000001" customHeight="1" x14ac:dyDescent="0.3">
      <c r="A10" s="366"/>
      <c r="B10" s="367"/>
      <c r="C10" s="9" t="s">
        <v>83</v>
      </c>
      <c r="D10" s="13" t="s">
        <v>593</v>
      </c>
      <c r="E10" s="33">
        <f>SUM('_6_2:9_2'!E10)</f>
        <v>0</v>
      </c>
      <c r="O10" s="31"/>
    </row>
    <row r="11" spans="1:20" ht="20.100000000000001" customHeight="1" thickBot="1" x14ac:dyDescent="0.35">
      <c r="A11" s="368"/>
      <c r="B11" s="372"/>
      <c r="C11" s="10" t="s">
        <v>45</v>
      </c>
      <c r="D11" s="14" t="s">
        <v>44</v>
      </c>
      <c r="E11" s="84">
        <f>SUM('_6_2:9_2'!E11)</f>
        <v>0</v>
      </c>
      <c r="F11" s="17"/>
    </row>
    <row r="12" spans="1:20" ht="20.100000000000001" customHeight="1" x14ac:dyDescent="0.3">
      <c r="A12" s="364" t="s">
        <v>5</v>
      </c>
      <c r="B12" s="365"/>
      <c r="C12" s="8" t="s">
        <v>82</v>
      </c>
      <c r="D12" s="12" t="s">
        <v>593</v>
      </c>
      <c r="E12" s="32">
        <f>SUM('_6_2:9_2'!E12)</f>
        <v>5</v>
      </c>
    </row>
    <row r="13" spans="1:20" ht="20.100000000000001" customHeight="1" x14ac:dyDescent="0.3">
      <c r="A13" s="366"/>
      <c r="B13" s="367"/>
      <c r="C13" s="9" t="s">
        <v>83</v>
      </c>
      <c r="D13" s="13" t="s">
        <v>593</v>
      </c>
      <c r="E13" s="33">
        <f>SUM('_6_2:9_2'!E13)</f>
        <v>0</v>
      </c>
    </row>
    <row r="14" spans="1:20" ht="20.100000000000001" customHeight="1" thickBot="1" x14ac:dyDescent="0.35">
      <c r="A14" s="368"/>
      <c r="B14" s="372"/>
      <c r="C14" s="10" t="s">
        <v>45</v>
      </c>
      <c r="D14" s="14" t="s">
        <v>44</v>
      </c>
      <c r="E14" s="84">
        <f>SUM('_6_2:9_2'!E14)</f>
        <v>0</v>
      </c>
      <c r="F14" s="17"/>
    </row>
    <row r="15" spans="1:20" ht="20.100000000000001" customHeight="1" x14ac:dyDescent="0.3">
      <c r="A15" s="364" t="s">
        <v>3</v>
      </c>
      <c r="B15" s="365"/>
      <c r="C15" s="8" t="s">
        <v>82</v>
      </c>
      <c r="D15" s="12" t="s">
        <v>593</v>
      </c>
      <c r="E15" s="32">
        <f>SUM('_6_2:9_2'!E15)</f>
        <v>3</v>
      </c>
    </row>
    <row r="16" spans="1:20" ht="20.100000000000001" customHeight="1" x14ac:dyDescent="0.3">
      <c r="A16" s="366"/>
      <c r="B16" s="367"/>
      <c r="C16" s="9" t="s">
        <v>83</v>
      </c>
      <c r="D16" s="13" t="s">
        <v>593</v>
      </c>
      <c r="E16" s="33">
        <f>SUM('_6_2:9_2'!E16)</f>
        <v>0</v>
      </c>
    </row>
    <row r="17" spans="1:6" ht="19.5" customHeight="1" thickBot="1" x14ac:dyDescent="0.35">
      <c r="A17" s="368"/>
      <c r="B17" s="372"/>
      <c r="C17" s="10" t="s">
        <v>45</v>
      </c>
      <c r="D17" s="14" t="s">
        <v>44</v>
      </c>
      <c r="E17" s="84">
        <f>SUM('_6_2:9_2'!E17)</f>
        <v>0</v>
      </c>
      <c r="F17" s="17"/>
    </row>
    <row r="18" spans="1:6" ht="20.100000000000001" customHeight="1" x14ac:dyDescent="0.3">
      <c r="A18" s="364" t="s">
        <v>14</v>
      </c>
      <c r="B18" s="365"/>
      <c r="C18" s="8" t="s">
        <v>82</v>
      </c>
      <c r="D18" s="12" t="s">
        <v>593</v>
      </c>
      <c r="E18" s="32">
        <f>SUM('_6_2:9_2'!E18)</f>
        <v>1</v>
      </c>
    </row>
    <row r="19" spans="1:6" ht="20.100000000000001" customHeight="1" x14ac:dyDescent="0.3">
      <c r="A19" s="366"/>
      <c r="B19" s="367"/>
      <c r="C19" s="9" t="s">
        <v>83</v>
      </c>
      <c r="D19" s="13" t="s">
        <v>593</v>
      </c>
      <c r="E19" s="33">
        <f>SUM('_6_2:9_2'!E19)</f>
        <v>0</v>
      </c>
    </row>
    <row r="20" spans="1:6" ht="20.100000000000001" customHeight="1" thickBot="1" x14ac:dyDescent="0.35">
      <c r="A20" s="368"/>
      <c r="B20" s="372"/>
      <c r="C20" s="10" t="s">
        <v>45</v>
      </c>
      <c r="D20" s="14" t="s">
        <v>44</v>
      </c>
      <c r="E20" s="84">
        <f>SUM('_6_2:9_2'!E20)</f>
        <v>0</v>
      </c>
      <c r="F20" s="17"/>
    </row>
    <row r="21" spans="1:6" ht="20.100000000000001" customHeight="1" x14ac:dyDescent="0.3">
      <c r="A21" s="364" t="s">
        <v>4</v>
      </c>
      <c r="B21" s="365"/>
      <c r="C21" s="8" t="s">
        <v>82</v>
      </c>
      <c r="D21" s="12" t="s">
        <v>593</v>
      </c>
      <c r="E21" s="32">
        <f>SUM('_6_2:9_2'!E21)</f>
        <v>2</v>
      </c>
    </row>
    <row r="22" spans="1:6" ht="20.100000000000001" customHeight="1" x14ac:dyDescent="0.3">
      <c r="A22" s="366"/>
      <c r="B22" s="367"/>
      <c r="C22" s="9" t="s">
        <v>83</v>
      </c>
      <c r="D22" s="13" t="s">
        <v>593</v>
      </c>
      <c r="E22" s="33">
        <f>SUM('_6_2:9_2'!E22)</f>
        <v>0</v>
      </c>
    </row>
    <row r="23" spans="1:6" ht="20.100000000000001" customHeight="1" thickBot="1" x14ac:dyDescent="0.35">
      <c r="A23" s="368"/>
      <c r="B23" s="372"/>
      <c r="C23" s="10" t="s">
        <v>45</v>
      </c>
      <c r="D23" s="14" t="s">
        <v>44</v>
      </c>
      <c r="E23" s="84">
        <f>SUM('_6_2:9_2'!E23)</f>
        <v>0</v>
      </c>
      <c r="F23" s="17"/>
    </row>
    <row r="24" spans="1:6" ht="20.100000000000001" customHeight="1" x14ac:dyDescent="0.3">
      <c r="A24" s="364" t="s">
        <v>12</v>
      </c>
      <c r="B24" s="365"/>
      <c r="C24" s="8" t="s">
        <v>82</v>
      </c>
      <c r="D24" s="12" t="s">
        <v>593</v>
      </c>
      <c r="E24" s="32">
        <f>SUM('_6_2:9_2'!E24)</f>
        <v>2</v>
      </c>
    </row>
    <row r="25" spans="1:6" ht="20.100000000000001" customHeight="1" x14ac:dyDescent="0.3">
      <c r="A25" s="366"/>
      <c r="B25" s="367"/>
      <c r="C25" s="9" t="s">
        <v>83</v>
      </c>
      <c r="D25" s="13" t="s">
        <v>593</v>
      </c>
      <c r="E25" s="33">
        <f>SUM('_6_2:9_2'!E25)</f>
        <v>0</v>
      </c>
    </row>
    <row r="26" spans="1:6" ht="20.100000000000001" customHeight="1" thickBot="1" x14ac:dyDescent="0.35">
      <c r="A26" s="368"/>
      <c r="B26" s="372"/>
      <c r="C26" s="10" t="s">
        <v>45</v>
      </c>
      <c r="D26" s="14" t="s">
        <v>44</v>
      </c>
      <c r="E26" s="84">
        <f>SUM('_6_2:9_2'!E26)</f>
        <v>0</v>
      </c>
      <c r="F26" s="17"/>
    </row>
    <row r="27" spans="1:6" ht="20.100000000000001" customHeight="1" x14ac:dyDescent="0.3">
      <c r="A27" s="364" t="s">
        <v>10</v>
      </c>
      <c r="B27" s="365"/>
      <c r="C27" s="8" t="s">
        <v>82</v>
      </c>
      <c r="D27" s="12" t="s">
        <v>593</v>
      </c>
      <c r="E27" s="32">
        <f>SUM('_6_2:9_2'!E27)</f>
        <v>2</v>
      </c>
    </row>
    <row r="28" spans="1:6" ht="20.100000000000001" customHeight="1" x14ac:dyDescent="0.3">
      <c r="A28" s="366"/>
      <c r="B28" s="367"/>
      <c r="C28" s="9" t="s">
        <v>83</v>
      </c>
      <c r="D28" s="13" t="s">
        <v>593</v>
      </c>
      <c r="E28" s="33">
        <f>SUM('_6_2:9_2'!E28)</f>
        <v>0</v>
      </c>
    </row>
    <row r="29" spans="1:6" ht="20.100000000000001" customHeight="1" thickBot="1" x14ac:dyDescent="0.35">
      <c r="A29" s="368"/>
      <c r="B29" s="372"/>
      <c r="C29" s="10" t="s">
        <v>45</v>
      </c>
      <c r="D29" s="14" t="s">
        <v>44</v>
      </c>
      <c r="E29" s="84">
        <f>SUM('_6_2:9_2'!E29)</f>
        <v>0</v>
      </c>
      <c r="F29" s="17"/>
    </row>
    <row r="30" spans="1:6" ht="20.100000000000001" customHeight="1" x14ac:dyDescent="0.3">
      <c r="A30" s="364" t="s">
        <v>11</v>
      </c>
      <c r="B30" s="365"/>
      <c r="C30" s="8" t="s">
        <v>82</v>
      </c>
      <c r="D30" s="12" t="s">
        <v>593</v>
      </c>
      <c r="E30" s="32">
        <f>SUM('_6_2:9_2'!E30)</f>
        <v>2</v>
      </c>
    </row>
    <row r="31" spans="1:6" ht="20.100000000000001" customHeight="1" x14ac:dyDescent="0.3">
      <c r="A31" s="366"/>
      <c r="B31" s="367"/>
      <c r="C31" s="9" t="s">
        <v>83</v>
      </c>
      <c r="D31" s="13" t="s">
        <v>593</v>
      </c>
      <c r="E31" s="33">
        <f>SUM('_6_2:9_2'!E31)</f>
        <v>0</v>
      </c>
    </row>
    <row r="32" spans="1:6" ht="20.100000000000001" customHeight="1" thickBot="1" x14ac:dyDescent="0.35">
      <c r="A32" s="368"/>
      <c r="B32" s="372"/>
      <c r="C32" s="10" t="s">
        <v>45</v>
      </c>
      <c r="D32" s="14" t="s">
        <v>44</v>
      </c>
      <c r="E32" s="84">
        <f>SUM('_6_2:9_2'!E32)</f>
        <v>0</v>
      </c>
      <c r="F32" s="17"/>
    </row>
    <row r="33" spans="1:6" ht="20.100000000000001" customHeight="1" x14ac:dyDescent="0.3">
      <c r="A33" s="364" t="s">
        <v>597</v>
      </c>
      <c r="B33" s="365"/>
      <c r="C33" s="8" t="s">
        <v>82</v>
      </c>
      <c r="D33" s="12" t="s">
        <v>593</v>
      </c>
      <c r="E33" s="32">
        <f>SUM('_6_2:9_2'!E33)</f>
        <v>2</v>
      </c>
    </row>
    <row r="34" spans="1:6" ht="20.100000000000001" customHeight="1" x14ac:dyDescent="0.3">
      <c r="A34" s="366"/>
      <c r="B34" s="367"/>
      <c r="C34" s="9" t="s">
        <v>83</v>
      </c>
      <c r="D34" s="13" t="s">
        <v>593</v>
      </c>
      <c r="E34" s="33">
        <f>SUM('_6_2:9_2'!E34)</f>
        <v>0</v>
      </c>
    </row>
    <row r="35" spans="1:6" ht="20.100000000000001" customHeight="1" thickBot="1" x14ac:dyDescent="0.35">
      <c r="A35" s="368"/>
      <c r="B35" s="372"/>
      <c r="C35" s="10" t="s">
        <v>45</v>
      </c>
      <c r="D35" s="14" t="s">
        <v>44</v>
      </c>
      <c r="E35" s="84">
        <f>SUM('_6_2:9_2'!E35)</f>
        <v>0</v>
      </c>
      <c r="F35" s="17"/>
    </row>
    <row r="36" spans="1:6" ht="20.100000000000001" customHeight="1" x14ac:dyDescent="0.3">
      <c r="A36" s="364" t="s">
        <v>6</v>
      </c>
      <c r="B36" s="365"/>
      <c r="C36" s="8" t="s">
        <v>82</v>
      </c>
      <c r="D36" s="12" t="s">
        <v>593</v>
      </c>
      <c r="E36" s="32">
        <f>SUM('_6_2:9_2'!E36)</f>
        <v>2</v>
      </c>
    </row>
    <row r="37" spans="1:6" ht="20.100000000000001" customHeight="1" x14ac:dyDescent="0.3">
      <c r="A37" s="366"/>
      <c r="B37" s="367"/>
      <c r="C37" s="9" t="s">
        <v>83</v>
      </c>
      <c r="D37" s="13" t="s">
        <v>593</v>
      </c>
      <c r="E37" s="33">
        <f>SUM('_6_2:9_2'!E37)</f>
        <v>0</v>
      </c>
    </row>
    <row r="38" spans="1:6" ht="19.5" customHeight="1" thickBot="1" x14ac:dyDescent="0.35">
      <c r="A38" s="368"/>
      <c r="B38" s="372"/>
      <c r="C38" s="10" t="s">
        <v>45</v>
      </c>
      <c r="D38" s="14" t="s">
        <v>44</v>
      </c>
      <c r="E38" s="84">
        <f>SUM('_6_2:9_2'!E38)</f>
        <v>0</v>
      </c>
      <c r="F38" s="17"/>
    </row>
    <row r="39" spans="1:6" ht="20.100000000000001" customHeight="1" x14ac:dyDescent="0.3">
      <c r="A39" s="364" t="s">
        <v>7</v>
      </c>
      <c r="B39" s="365"/>
      <c r="C39" s="8" t="s">
        <v>82</v>
      </c>
      <c r="D39" s="12" t="s">
        <v>593</v>
      </c>
      <c r="E39" s="32">
        <f>SUM('_6_2:9_2'!E39)</f>
        <v>1</v>
      </c>
    </row>
    <row r="40" spans="1:6" ht="20.100000000000001" customHeight="1" x14ac:dyDescent="0.3">
      <c r="A40" s="366"/>
      <c r="B40" s="367"/>
      <c r="C40" s="9" t="s">
        <v>83</v>
      </c>
      <c r="D40" s="13" t="s">
        <v>593</v>
      </c>
      <c r="E40" s="33">
        <f>SUM('_6_2:9_2'!E40)</f>
        <v>0</v>
      </c>
    </row>
    <row r="41" spans="1:6" ht="20.100000000000001" customHeight="1" thickBot="1" x14ac:dyDescent="0.35">
      <c r="A41" s="368"/>
      <c r="B41" s="372"/>
      <c r="C41" s="10" t="s">
        <v>45</v>
      </c>
      <c r="D41" s="14" t="s">
        <v>44</v>
      </c>
      <c r="E41" s="84">
        <f>SUM('_6_2:9_2'!E41)</f>
        <v>0</v>
      </c>
      <c r="F41" s="17"/>
    </row>
    <row r="42" spans="1:6" ht="20.100000000000001" customHeight="1" x14ac:dyDescent="0.3">
      <c r="A42" s="364" t="s">
        <v>8</v>
      </c>
      <c r="B42" s="365"/>
      <c r="C42" s="8" t="s">
        <v>82</v>
      </c>
      <c r="D42" s="12" t="s">
        <v>593</v>
      </c>
      <c r="E42" s="32">
        <f>SUM('_6_2:9_2'!E42)</f>
        <v>1</v>
      </c>
    </row>
    <row r="43" spans="1:6" ht="20.100000000000001" customHeight="1" x14ac:dyDescent="0.3">
      <c r="A43" s="366"/>
      <c r="B43" s="367"/>
      <c r="C43" s="9" t="s">
        <v>83</v>
      </c>
      <c r="D43" s="13" t="s">
        <v>593</v>
      </c>
      <c r="E43" s="33">
        <f>SUM('_6_2:9_2'!E43)</f>
        <v>0</v>
      </c>
    </row>
    <row r="44" spans="1:6" ht="20.100000000000001" customHeight="1" thickBot="1" x14ac:dyDescent="0.35">
      <c r="A44" s="368"/>
      <c r="B44" s="372"/>
      <c r="C44" s="10" t="s">
        <v>45</v>
      </c>
      <c r="D44" s="14" t="s">
        <v>44</v>
      </c>
      <c r="E44" s="84">
        <f>SUM('_6_2:9_2'!E44)</f>
        <v>0</v>
      </c>
      <c r="F44" s="17"/>
    </row>
    <row r="45" spans="1:6" ht="20.100000000000001" customHeight="1" x14ac:dyDescent="0.3">
      <c r="A45" s="364" t="s">
        <v>15</v>
      </c>
      <c r="B45" s="365"/>
      <c r="C45" s="8" t="s">
        <v>82</v>
      </c>
      <c r="D45" s="12" t="s">
        <v>593</v>
      </c>
      <c r="E45" s="32">
        <f>SUM('_6_2:9_2'!E45)</f>
        <v>1</v>
      </c>
    </row>
    <row r="46" spans="1:6" ht="20.100000000000001" customHeight="1" x14ac:dyDescent="0.3">
      <c r="A46" s="366"/>
      <c r="B46" s="367"/>
      <c r="C46" s="9" t="s">
        <v>83</v>
      </c>
      <c r="D46" s="13" t="s">
        <v>593</v>
      </c>
      <c r="E46" s="33">
        <f>SUM('_6_2:9_2'!E46)</f>
        <v>0</v>
      </c>
    </row>
    <row r="47" spans="1:6" ht="20.100000000000001" customHeight="1" thickBot="1" x14ac:dyDescent="0.35">
      <c r="A47" s="366"/>
      <c r="B47" s="367"/>
      <c r="C47" s="10" t="s">
        <v>45</v>
      </c>
      <c r="D47" s="14" t="s">
        <v>44</v>
      </c>
      <c r="E47" s="84">
        <f>SUM('_6_2:9_2'!E47)</f>
        <v>0</v>
      </c>
      <c r="F47" s="17"/>
    </row>
    <row r="48" spans="1:6" ht="20.100000000000001" customHeight="1" x14ac:dyDescent="0.3">
      <c r="A48" s="373" t="s">
        <v>9</v>
      </c>
      <c r="B48" s="374"/>
      <c r="C48" s="8" t="s">
        <v>82</v>
      </c>
      <c r="D48" s="12" t="s">
        <v>593</v>
      </c>
      <c r="E48" s="32">
        <f>SUM('_6_2:9_2'!E48)</f>
        <v>1</v>
      </c>
    </row>
    <row r="49" spans="1:6" ht="20.100000000000001" customHeight="1" x14ac:dyDescent="0.3">
      <c r="A49" s="375"/>
      <c r="B49" s="376"/>
      <c r="C49" s="9" t="s">
        <v>83</v>
      </c>
      <c r="D49" s="13" t="s">
        <v>593</v>
      </c>
      <c r="E49" s="33">
        <f>SUM('_6_2:9_2'!E49)</f>
        <v>0</v>
      </c>
    </row>
    <row r="50" spans="1:6" ht="20.100000000000001" customHeight="1" thickBot="1" x14ac:dyDescent="0.35">
      <c r="A50" s="377"/>
      <c r="B50" s="378"/>
      <c r="C50" s="10" t="s">
        <v>45</v>
      </c>
      <c r="D50" s="14" t="s">
        <v>44</v>
      </c>
      <c r="E50" s="84">
        <f>SUM('_6_2:9_2'!E50)</f>
        <v>0</v>
      </c>
      <c r="F50" s="17"/>
    </row>
    <row r="51" spans="1:6" ht="20.100000000000001" customHeight="1" x14ac:dyDescent="0.3">
      <c r="A51" s="366" t="s">
        <v>41</v>
      </c>
      <c r="B51" s="367"/>
      <c r="C51" s="8" t="s">
        <v>82</v>
      </c>
      <c r="D51" s="12" t="s">
        <v>593</v>
      </c>
      <c r="E51" s="32">
        <f>SUM('_6_2:9_2'!E51)</f>
        <v>1</v>
      </c>
    </row>
    <row r="52" spans="1:6" ht="20.100000000000001" customHeight="1" x14ac:dyDescent="0.3">
      <c r="A52" s="366"/>
      <c r="B52" s="367"/>
      <c r="C52" s="9" t="s">
        <v>83</v>
      </c>
      <c r="D52" s="13" t="s">
        <v>593</v>
      </c>
      <c r="E52" s="33">
        <f>SUM('_6_2:9_2'!E52)</f>
        <v>0</v>
      </c>
    </row>
    <row r="53" spans="1:6" ht="20.100000000000001" customHeight="1" thickBot="1" x14ac:dyDescent="0.35">
      <c r="A53" s="368"/>
      <c r="B53" s="372"/>
      <c r="C53" s="10" t="s">
        <v>45</v>
      </c>
      <c r="D53" s="14" t="s">
        <v>44</v>
      </c>
      <c r="E53" s="84">
        <f>SUM('_6_2:9_2'!E53)</f>
        <v>0</v>
      </c>
      <c r="F53" s="17"/>
    </row>
    <row r="54" spans="1:6" ht="20.100000000000001" customHeight="1" x14ac:dyDescent="0.3">
      <c r="A54" s="364" t="s">
        <v>42</v>
      </c>
      <c r="B54" s="365"/>
      <c r="C54" s="8" t="s">
        <v>82</v>
      </c>
      <c r="D54" s="12" t="s">
        <v>593</v>
      </c>
      <c r="E54" s="32">
        <f>SUM('_6_2:9_2'!E54)</f>
        <v>2</v>
      </c>
    </row>
    <row r="55" spans="1:6" ht="20.100000000000001" customHeight="1" x14ac:dyDescent="0.3">
      <c r="A55" s="366"/>
      <c r="B55" s="367"/>
      <c r="C55" s="9" t="s">
        <v>83</v>
      </c>
      <c r="D55" s="13" t="s">
        <v>593</v>
      </c>
      <c r="E55" s="33">
        <f>SUM('_6_2:9_2'!E55)</f>
        <v>0</v>
      </c>
    </row>
    <row r="56" spans="1:6" ht="20.100000000000001" customHeight="1" thickBot="1" x14ac:dyDescent="0.35">
      <c r="A56" s="368"/>
      <c r="B56" s="372"/>
      <c r="C56" s="10" t="s">
        <v>45</v>
      </c>
      <c r="D56" s="14" t="s">
        <v>44</v>
      </c>
      <c r="E56" s="84">
        <f>SUM('_6_2:9_2'!E56)</f>
        <v>0</v>
      </c>
      <c r="F56" s="17"/>
    </row>
    <row r="57" spans="1:6" ht="20.100000000000001" customHeight="1" x14ac:dyDescent="0.3">
      <c r="A57" s="364" t="s">
        <v>13</v>
      </c>
      <c r="B57" s="365"/>
      <c r="C57" s="8" t="s">
        <v>82</v>
      </c>
      <c r="D57" s="12" t="s">
        <v>593</v>
      </c>
      <c r="E57" s="32">
        <f>SUM('_6_2:9_2'!E57)</f>
        <v>11</v>
      </c>
    </row>
    <row r="58" spans="1:6" ht="20.100000000000001" customHeight="1" x14ac:dyDescent="0.3">
      <c r="A58" s="366"/>
      <c r="B58" s="367"/>
      <c r="C58" s="9" t="s">
        <v>83</v>
      </c>
      <c r="D58" s="13" t="s">
        <v>593</v>
      </c>
      <c r="E58" s="33">
        <f>SUM('_6_2:9_2'!E58)</f>
        <v>1</v>
      </c>
    </row>
    <row r="59" spans="1:6" ht="19.5" customHeight="1" thickBot="1" x14ac:dyDescent="0.35">
      <c r="A59" s="368"/>
      <c r="B59" s="367"/>
      <c r="C59" s="11" t="s">
        <v>45</v>
      </c>
      <c r="D59" s="15" t="s">
        <v>44</v>
      </c>
      <c r="E59" s="84">
        <f>SUM('_6_2:9_2'!E59)</f>
        <v>18</v>
      </c>
      <c r="F59" s="17"/>
    </row>
    <row r="60" spans="1:6" ht="33" customHeight="1" thickBot="1" x14ac:dyDescent="0.35">
      <c r="A60" s="369" t="s">
        <v>594</v>
      </c>
      <c r="B60" s="41"/>
      <c r="C60" s="8" t="s">
        <v>82</v>
      </c>
      <c r="D60" s="12" t="s">
        <v>593</v>
      </c>
      <c r="E60" s="32">
        <f>SUM('_6_2:9_2'!E60)</f>
        <v>0</v>
      </c>
    </row>
    <row r="61" spans="1:6" ht="33" customHeight="1" x14ac:dyDescent="0.3">
      <c r="A61" s="370"/>
      <c r="B61" s="37"/>
      <c r="C61" s="9" t="s">
        <v>83</v>
      </c>
      <c r="D61" s="13" t="s">
        <v>593</v>
      </c>
      <c r="E61" s="33">
        <f>SUM('_6_2:9_2'!E61)</f>
        <v>0</v>
      </c>
    </row>
    <row r="62" spans="1:6" ht="33" customHeight="1" thickBot="1" x14ac:dyDescent="0.35">
      <c r="A62" s="370"/>
      <c r="B62" s="38"/>
      <c r="C62" s="10" t="s">
        <v>45</v>
      </c>
      <c r="D62" s="14" t="s">
        <v>44</v>
      </c>
      <c r="E62" s="84">
        <f>SUM('_6_2:9_2'!E62)</f>
        <v>0</v>
      </c>
      <c r="F62" s="17"/>
    </row>
    <row r="63" spans="1:6" ht="33" customHeight="1" thickBot="1" x14ac:dyDescent="0.35">
      <c r="A63" s="370"/>
      <c r="B63" s="42"/>
      <c r="C63" s="8" t="s">
        <v>82</v>
      </c>
      <c r="D63" s="12" t="s">
        <v>593</v>
      </c>
      <c r="E63" s="32">
        <f>SUM('_6_2:9_2'!E63)</f>
        <v>0</v>
      </c>
    </row>
    <row r="64" spans="1:6" ht="33" customHeight="1" x14ac:dyDescent="0.3">
      <c r="A64" s="370"/>
      <c r="B64" s="39"/>
      <c r="C64" s="9" t="s">
        <v>83</v>
      </c>
      <c r="D64" s="13" t="s">
        <v>593</v>
      </c>
      <c r="E64" s="33">
        <f>SUM('_6_2:9_2'!E64)</f>
        <v>0</v>
      </c>
    </row>
    <row r="65" spans="1:6" ht="33" customHeight="1" thickBot="1" x14ac:dyDescent="0.35">
      <c r="A65" s="371"/>
      <c r="B65" s="40"/>
      <c r="C65" s="10" t="s">
        <v>45</v>
      </c>
      <c r="D65" s="14" t="s">
        <v>44</v>
      </c>
      <c r="E65" s="84">
        <f>SUM('_6_2:9_2'!E65)</f>
        <v>0</v>
      </c>
      <c r="F65" s="17"/>
    </row>
  </sheetData>
  <sheetProtection selectLockedCells="1"/>
  <mergeCells count="27"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CN1" zoomScale="80" zoomScaleNormal="80" workbookViewId="0">
      <selection activeCell="DJ1" sqref="DJ1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798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799</v>
      </c>
      <c r="AJ1" s="86" t="s">
        <v>800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801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802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803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804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805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806</v>
      </c>
      <c r="BP1" s="87" t="s">
        <v>807</v>
      </c>
      <c r="BQ1" s="86" t="s">
        <v>808</v>
      </c>
      <c r="BR1" s="86" t="s">
        <v>809</v>
      </c>
      <c r="BS1" s="86" t="s">
        <v>810</v>
      </c>
      <c r="BT1" s="86" t="s">
        <v>811</v>
      </c>
      <c r="BU1" s="87" t="s">
        <v>812</v>
      </c>
      <c r="BV1" s="86" t="s">
        <v>813</v>
      </c>
      <c r="BW1" s="86" t="s">
        <v>814</v>
      </c>
      <c r="BX1" s="86" t="s">
        <v>815</v>
      </c>
      <c r="BY1" s="86" t="s">
        <v>816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817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818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819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820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821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822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823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824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825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826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865</v>
      </c>
      <c r="B2" s="112" t="s">
        <v>150</v>
      </c>
      <c r="C2" s="112" t="s">
        <v>866</v>
      </c>
      <c r="D2" s="112" t="s">
        <v>728</v>
      </c>
      <c r="E2" s="112" t="s">
        <v>855</v>
      </c>
      <c r="F2" s="112" t="s">
        <v>729</v>
      </c>
      <c r="G2" s="112" t="s">
        <v>712</v>
      </c>
      <c r="H2" s="112" t="s">
        <v>720</v>
      </c>
      <c r="I2" s="112" t="s">
        <v>714</v>
      </c>
      <c r="J2" s="112" t="s">
        <v>713</v>
      </c>
      <c r="K2" s="112" t="s">
        <v>727</v>
      </c>
      <c r="L2" s="112" t="s">
        <v>852</v>
      </c>
      <c r="M2" s="112" t="s">
        <v>856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0</v>
      </c>
      <c r="Y2" s="112">
        <v>0</v>
      </c>
      <c r="Z2" s="112">
        <v>1</v>
      </c>
      <c r="AA2" s="112">
        <v>0</v>
      </c>
      <c r="AB2" s="112">
        <v>0</v>
      </c>
      <c r="AC2" s="112">
        <v>0</v>
      </c>
      <c r="AD2" s="112">
        <v>0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>
        <v>0</v>
      </c>
      <c r="CE2" s="112">
        <v>0</v>
      </c>
      <c r="CF2" s="112">
        <v>0</v>
      </c>
      <c r="CG2" s="112">
        <v>0</v>
      </c>
      <c r="CH2" s="112">
        <v>0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 t="s">
        <v>729</v>
      </c>
      <c r="CO2" s="112" t="s">
        <v>716</v>
      </c>
      <c r="CP2" s="112">
        <v>8</v>
      </c>
      <c r="CQ2" s="112" t="s">
        <v>738</v>
      </c>
      <c r="CR2" s="112" t="s">
        <v>715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>
        <v>0</v>
      </c>
      <c r="CY2" s="112">
        <v>0</v>
      </c>
      <c r="CZ2" s="112">
        <v>0</v>
      </c>
      <c r="DA2" s="112">
        <v>0</v>
      </c>
      <c r="DB2" s="112">
        <v>0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>
        <v>0</v>
      </c>
      <c r="DI2" s="112">
        <v>0</v>
      </c>
      <c r="DJ2" s="112">
        <v>0</v>
      </c>
      <c r="DK2" s="112">
        <v>0</v>
      </c>
      <c r="DL2" s="112">
        <v>0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867</v>
      </c>
      <c r="B3" s="112" t="s">
        <v>150</v>
      </c>
      <c r="C3" s="112" t="s">
        <v>866</v>
      </c>
      <c r="D3" s="112" t="s">
        <v>725</v>
      </c>
      <c r="E3" s="112" t="s">
        <v>858</v>
      </c>
      <c r="F3" s="112" t="s">
        <v>726</v>
      </c>
      <c r="G3" s="112" t="s">
        <v>712</v>
      </c>
      <c r="H3" s="112" t="s">
        <v>720</v>
      </c>
      <c r="I3" s="112" t="s">
        <v>714</v>
      </c>
      <c r="J3" s="112" t="s">
        <v>720</v>
      </c>
      <c r="K3" s="112" t="s">
        <v>727</v>
      </c>
      <c r="L3" s="112" t="s">
        <v>851</v>
      </c>
      <c r="M3" s="112" t="s">
        <v>856</v>
      </c>
      <c r="N3" s="112" t="s">
        <v>715</v>
      </c>
      <c r="O3" s="112">
        <v>0</v>
      </c>
      <c r="P3" s="112">
        <v>1</v>
      </c>
      <c r="Q3" s="112">
        <v>1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>
        <v>0</v>
      </c>
      <c r="AL3" s="112">
        <v>0</v>
      </c>
      <c r="AM3" s="112">
        <v>0</v>
      </c>
      <c r="AN3" s="112">
        <v>0</v>
      </c>
      <c r="AO3" s="112">
        <v>0</v>
      </c>
      <c r="AP3" s="112" t="s">
        <v>726</v>
      </c>
      <c r="AQ3" s="112" t="s">
        <v>716</v>
      </c>
      <c r="AR3" s="112">
        <v>6</v>
      </c>
      <c r="AS3" s="112" t="s">
        <v>738</v>
      </c>
      <c r="AT3" s="112" t="s">
        <v>730</v>
      </c>
      <c r="AU3" s="112" t="s">
        <v>726</v>
      </c>
      <c r="AV3" s="112" t="s">
        <v>716</v>
      </c>
      <c r="AW3" s="112">
        <v>4</v>
      </c>
      <c r="AX3" s="112" t="s">
        <v>738</v>
      </c>
      <c r="AY3" s="112" t="s">
        <v>730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868</v>
      </c>
      <c r="B4" s="112" t="s">
        <v>150</v>
      </c>
      <c r="C4" s="112" t="s">
        <v>869</v>
      </c>
      <c r="D4" s="112" t="s">
        <v>739</v>
      </c>
      <c r="E4" s="112" t="s">
        <v>710</v>
      </c>
      <c r="F4" s="112" t="s">
        <v>729</v>
      </c>
      <c r="G4" s="112" t="s">
        <v>719</v>
      </c>
      <c r="H4" s="112" t="s">
        <v>853</v>
      </c>
      <c r="I4" s="112" t="s">
        <v>714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715</v>
      </c>
      <c r="O4" s="112">
        <v>0</v>
      </c>
      <c r="P4" s="112">
        <v>1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>
        <v>0</v>
      </c>
      <c r="AL4" s="112">
        <v>0</v>
      </c>
      <c r="AM4" s="112">
        <v>0</v>
      </c>
      <c r="AN4" s="112">
        <v>0</v>
      </c>
      <c r="AO4" s="112">
        <v>0</v>
      </c>
      <c r="AP4" s="112" t="s">
        <v>729</v>
      </c>
      <c r="AQ4" s="112" t="s">
        <v>723</v>
      </c>
      <c r="AR4" s="112">
        <v>35</v>
      </c>
      <c r="AS4" s="112" t="s">
        <v>724</v>
      </c>
      <c r="AT4" s="112" t="s">
        <v>715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870</v>
      </c>
      <c r="B5" s="112" t="s">
        <v>150</v>
      </c>
      <c r="C5" s="112" t="s">
        <v>869</v>
      </c>
      <c r="D5" s="112" t="s">
        <v>739</v>
      </c>
      <c r="E5" s="112" t="s">
        <v>710</v>
      </c>
      <c r="F5" s="112" t="s">
        <v>711</v>
      </c>
      <c r="G5" s="112" t="s">
        <v>712</v>
      </c>
      <c r="H5" s="112" t="s">
        <v>720</v>
      </c>
      <c r="I5" s="112" t="s">
        <v>727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871</v>
      </c>
      <c r="O5" s="112">
        <v>0</v>
      </c>
      <c r="P5" s="112">
        <v>0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1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 t="s">
        <v>711</v>
      </c>
      <c r="CJ5" s="112" t="s">
        <v>723</v>
      </c>
      <c r="CK5" s="112">
        <v>17</v>
      </c>
      <c r="CL5" s="112" t="s">
        <v>724</v>
      </c>
      <c r="CM5" s="112" t="s">
        <v>715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872</v>
      </c>
      <c r="B6" s="112" t="s">
        <v>150</v>
      </c>
      <c r="C6" s="112" t="s">
        <v>869</v>
      </c>
      <c r="D6" s="112" t="s">
        <v>725</v>
      </c>
      <c r="E6" s="112" t="s">
        <v>710</v>
      </c>
      <c r="F6" s="112" t="s">
        <v>726</v>
      </c>
      <c r="G6" s="112" t="s">
        <v>719</v>
      </c>
      <c r="H6" s="112" t="s">
        <v>853</v>
      </c>
      <c r="I6" s="112" t="s">
        <v>714</v>
      </c>
      <c r="J6" s="112" t="s">
        <v>715</v>
      </c>
      <c r="K6" s="112" t="s">
        <v>715</v>
      </c>
      <c r="L6" s="112" t="s">
        <v>715</v>
      </c>
      <c r="M6" s="112" t="s">
        <v>856</v>
      </c>
      <c r="N6" s="112" t="s">
        <v>715</v>
      </c>
      <c r="O6" s="112">
        <v>1</v>
      </c>
      <c r="P6" s="112">
        <v>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 t="s">
        <v>736</v>
      </c>
      <c r="AL6" s="112" t="s">
        <v>716</v>
      </c>
      <c r="AM6" s="112">
        <v>19</v>
      </c>
      <c r="AN6" s="112" t="s">
        <v>732</v>
      </c>
      <c r="AO6" s="112" t="s">
        <v>715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>
        <v>0</v>
      </c>
      <c r="BA6" s="112">
        <v>0</v>
      </c>
      <c r="BB6" s="112">
        <v>0</v>
      </c>
      <c r="BC6" s="112">
        <v>0</v>
      </c>
      <c r="BD6" s="112">
        <v>0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>
        <v>0</v>
      </c>
      <c r="DS6" s="112">
        <v>0</v>
      </c>
      <c r="DT6" s="112">
        <v>0</v>
      </c>
      <c r="DU6" s="112">
        <v>0</v>
      </c>
      <c r="DV6" s="112">
        <v>0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873</v>
      </c>
      <c r="B7" s="112" t="s">
        <v>150</v>
      </c>
      <c r="C7" s="112" t="s">
        <v>869</v>
      </c>
      <c r="D7" s="112" t="s">
        <v>717</v>
      </c>
      <c r="E7" s="112" t="s">
        <v>710</v>
      </c>
      <c r="F7" s="112" t="s">
        <v>718</v>
      </c>
      <c r="G7" s="112" t="s">
        <v>733</v>
      </c>
      <c r="H7" s="112" t="s">
        <v>853</v>
      </c>
      <c r="I7" s="112" t="s">
        <v>714</v>
      </c>
      <c r="J7" s="112" t="s">
        <v>853</v>
      </c>
      <c r="K7" s="112" t="s">
        <v>714</v>
      </c>
      <c r="L7" s="112" t="s">
        <v>722</v>
      </c>
      <c r="M7" s="112" t="s">
        <v>715</v>
      </c>
      <c r="N7" s="112" t="s">
        <v>715</v>
      </c>
      <c r="O7" s="112">
        <v>0</v>
      </c>
      <c r="P7" s="112">
        <v>0</v>
      </c>
      <c r="Q7" s="112">
        <v>0</v>
      </c>
      <c r="R7" s="112">
        <v>0</v>
      </c>
      <c r="S7" s="112">
        <v>1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2">
        <v>0</v>
      </c>
      <c r="Z7" s="112">
        <v>0</v>
      </c>
      <c r="AA7" s="112">
        <v>0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 t="s">
        <v>718</v>
      </c>
      <c r="BF7" s="112" t="s">
        <v>723</v>
      </c>
      <c r="BG7" s="112">
        <v>1</v>
      </c>
      <c r="BH7" s="112" t="s">
        <v>738</v>
      </c>
      <c r="BI7" s="112" t="s">
        <v>715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0</v>
      </c>
      <c r="CA7" s="112">
        <v>0</v>
      </c>
      <c r="CB7" s="112">
        <v>0</v>
      </c>
      <c r="CC7" s="112">
        <v>0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>
        <v>0</v>
      </c>
      <c r="CO7" s="112">
        <v>0</v>
      </c>
      <c r="CP7" s="112">
        <v>0</v>
      </c>
      <c r="CQ7" s="112">
        <v>0</v>
      </c>
      <c r="CR7" s="112">
        <v>0</v>
      </c>
      <c r="CS7" s="112">
        <v>0</v>
      </c>
      <c r="CT7" s="112">
        <v>0</v>
      </c>
      <c r="CU7" s="112">
        <v>0</v>
      </c>
      <c r="CV7" s="112">
        <v>0</v>
      </c>
      <c r="CW7" s="112">
        <v>0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>
        <v>0</v>
      </c>
      <c r="EC7" s="112">
        <v>0</v>
      </c>
      <c r="ED7" s="112">
        <v>0</v>
      </c>
      <c r="EE7" s="112">
        <v>0</v>
      </c>
      <c r="EF7" s="112">
        <v>0</v>
      </c>
    </row>
    <row r="8" spans="1:16382" customFormat="1" x14ac:dyDescent="0.2">
      <c r="A8" s="112" t="s">
        <v>874</v>
      </c>
      <c r="B8" s="112" t="s">
        <v>150</v>
      </c>
      <c r="C8" s="112" t="s">
        <v>869</v>
      </c>
      <c r="D8" s="112" t="s">
        <v>709</v>
      </c>
      <c r="E8" s="112" t="s">
        <v>710</v>
      </c>
      <c r="F8" s="112" t="s">
        <v>711</v>
      </c>
      <c r="G8" s="112" t="s">
        <v>719</v>
      </c>
      <c r="H8" s="112" t="s">
        <v>720</v>
      </c>
      <c r="I8" s="112" t="s">
        <v>714</v>
      </c>
      <c r="J8" s="112" t="s">
        <v>715</v>
      </c>
      <c r="K8" s="112" t="s">
        <v>715</v>
      </c>
      <c r="L8" s="112" t="s">
        <v>715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1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 t="s">
        <v>711</v>
      </c>
      <c r="BA8" s="112" t="s">
        <v>723</v>
      </c>
      <c r="BB8" s="112">
        <v>25</v>
      </c>
      <c r="BC8" s="112" t="s">
        <v>724</v>
      </c>
      <c r="BD8" s="112" t="s">
        <v>715</v>
      </c>
      <c r="BE8" s="112">
        <v>0</v>
      </c>
      <c r="BF8" s="112">
        <v>0</v>
      </c>
      <c r="BG8" s="112">
        <v>0</v>
      </c>
      <c r="BH8" s="112">
        <v>0</v>
      </c>
      <c r="BI8" s="112">
        <v>0</v>
      </c>
      <c r="BJ8" s="112">
        <v>0</v>
      </c>
      <c r="BK8" s="112">
        <v>0</v>
      </c>
      <c r="BL8" s="112">
        <v>0</v>
      </c>
      <c r="BM8" s="112">
        <v>0</v>
      </c>
      <c r="BN8" s="112">
        <v>0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>
        <v>0</v>
      </c>
      <c r="DD8" s="112">
        <v>0</v>
      </c>
      <c r="DE8" s="112">
        <v>0</v>
      </c>
      <c r="DF8" s="112">
        <v>0</v>
      </c>
      <c r="DG8" s="112">
        <v>0</v>
      </c>
      <c r="DH8" s="112">
        <v>0</v>
      </c>
      <c r="DI8" s="112">
        <v>0</v>
      </c>
      <c r="DJ8" s="112">
        <v>0</v>
      </c>
      <c r="DK8" s="112">
        <v>0</v>
      </c>
      <c r="DL8" s="112">
        <v>0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875</v>
      </c>
      <c r="B9" s="112" t="s">
        <v>150</v>
      </c>
      <c r="C9" s="112" t="s">
        <v>869</v>
      </c>
      <c r="D9" s="112" t="s">
        <v>739</v>
      </c>
      <c r="E9" s="112" t="s">
        <v>710</v>
      </c>
      <c r="F9" s="112" t="s">
        <v>711</v>
      </c>
      <c r="G9" s="112" t="s">
        <v>719</v>
      </c>
      <c r="H9" s="112" t="s">
        <v>827</v>
      </c>
      <c r="I9" s="112" t="s">
        <v>714</v>
      </c>
      <c r="J9" s="112" t="s">
        <v>827</v>
      </c>
      <c r="K9" s="112" t="s">
        <v>714</v>
      </c>
      <c r="L9" s="112" t="s">
        <v>722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1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 t="s">
        <v>711</v>
      </c>
      <c r="BZ9" s="112" t="s">
        <v>723</v>
      </c>
      <c r="CA9" s="112">
        <v>1</v>
      </c>
      <c r="CB9" s="112" t="s">
        <v>738</v>
      </c>
      <c r="CC9" s="112" t="s">
        <v>715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>
        <v>0</v>
      </c>
      <c r="DX9" s="112">
        <v>0</v>
      </c>
      <c r="DY9" s="112">
        <v>0</v>
      </c>
      <c r="DZ9" s="112">
        <v>0</v>
      </c>
      <c r="EA9" s="112">
        <v>0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876</v>
      </c>
      <c r="B10" s="112" t="s">
        <v>150</v>
      </c>
      <c r="C10" s="112" t="s">
        <v>869</v>
      </c>
      <c r="D10" s="112" t="s">
        <v>728</v>
      </c>
      <c r="E10" s="112" t="s">
        <v>710</v>
      </c>
      <c r="F10" s="112" t="s">
        <v>711</v>
      </c>
      <c r="G10" s="112" t="s">
        <v>719</v>
      </c>
      <c r="H10" s="112" t="s">
        <v>713</v>
      </c>
      <c r="I10" s="112" t="s">
        <v>714</v>
      </c>
      <c r="J10" s="112" t="s">
        <v>713</v>
      </c>
      <c r="K10" s="112" t="s">
        <v>714</v>
      </c>
      <c r="L10" s="112" t="s">
        <v>722</v>
      </c>
      <c r="M10" s="112" t="s">
        <v>715</v>
      </c>
      <c r="N10" s="112" t="s">
        <v>877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2">
        <v>0</v>
      </c>
      <c r="Z10" s="112">
        <v>1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0</v>
      </c>
      <c r="CA10" s="112">
        <v>0</v>
      </c>
      <c r="CB10" s="112">
        <v>0</v>
      </c>
      <c r="CC10" s="112">
        <v>0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 t="s">
        <v>711</v>
      </c>
      <c r="CO10" s="112" t="s">
        <v>723</v>
      </c>
      <c r="CP10" s="112">
        <v>10</v>
      </c>
      <c r="CQ10" s="112" t="s">
        <v>738</v>
      </c>
      <c r="CR10" s="112" t="s">
        <v>715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 t="s">
        <v>878</v>
      </c>
      <c r="B11" s="112" t="s">
        <v>150</v>
      </c>
      <c r="C11" s="112" t="s">
        <v>869</v>
      </c>
      <c r="D11" s="112" t="s">
        <v>725</v>
      </c>
      <c r="E11" s="112" t="s">
        <v>879</v>
      </c>
      <c r="F11" s="112" t="s">
        <v>726</v>
      </c>
      <c r="G11" s="112" t="s">
        <v>719</v>
      </c>
      <c r="H11" s="112" t="s">
        <v>713</v>
      </c>
      <c r="I11" s="112" t="s">
        <v>714</v>
      </c>
      <c r="J11" s="112" t="s">
        <v>715</v>
      </c>
      <c r="K11" s="112" t="s">
        <v>715</v>
      </c>
      <c r="L11" s="112" t="s">
        <v>715</v>
      </c>
      <c r="M11" s="112" t="s">
        <v>715</v>
      </c>
      <c r="N11" s="112" t="s">
        <v>715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2">
        <v>0</v>
      </c>
      <c r="Z11" s="112">
        <v>0</v>
      </c>
      <c r="AA11" s="112">
        <v>0</v>
      </c>
      <c r="AB11" s="112">
        <v>1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112">
        <v>0</v>
      </c>
      <c r="AW11" s="112">
        <v>0</v>
      </c>
      <c r="AX11" s="112">
        <v>0</v>
      </c>
      <c r="AY11" s="112">
        <v>0</v>
      </c>
      <c r="AZ11" s="112">
        <v>0</v>
      </c>
      <c r="BA11" s="112">
        <v>0</v>
      </c>
      <c r="BB11" s="112">
        <v>0</v>
      </c>
      <c r="BC11" s="112">
        <v>0</v>
      </c>
      <c r="BD11" s="112">
        <v>0</v>
      </c>
      <c r="BE11" s="112">
        <v>0</v>
      </c>
      <c r="BF11" s="112">
        <v>0</v>
      </c>
      <c r="BG11" s="112">
        <v>0</v>
      </c>
      <c r="BH11" s="112">
        <v>0</v>
      </c>
      <c r="BI11" s="112">
        <v>0</v>
      </c>
      <c r="BJ11" s="112">
        <v>0</v>
      </c>
      <c r="BK11" s="112">
        <v>0</v>
      </c>
      <c r="BL11" s="112">
        <v>0</v>
      </c>
      <c r="BM11" s="112">
        <v>0</v>
      </c>
      <c r="BN11" s="112">
        <v>0</v>
      </c>
      <c r="BO11" s="112">
        <v>0</v>
      </c>
      <c r="BP11" s="112">
        <v>0</v>
      </c>
      <c r="BQ11" s="112">
        <v>0</v>
      </c>
      <c r="BR11" s="112">
        <v>0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0</v>
      </c>
      <c r="CA11" s="112">
        <v>0</v>
      </c>
      <c r="CB11" s="112">
        <v>0</v>
      </c>
      <c r="CC11" s="112">
        <v>0</v>
      </c>
      <c r="CD11" s="112">
        <v>0</v>
      </c>
      <c r="CE11" s="112">
        <v>0</v>
      </c>
      <c r="CF11" s="112">
        <v>0</v>
      </c>
      <c r="CG11" s="112">
        <v>0</v>
      </c>
      <c r="CH11" s="112">
        <v>0</v>
      </c>
      <c r="CI11" s="112">
        <v>0</v>
      </c>
      <c r="CJ11" s="112">
        <v>0</v>
      </c>
      <c r="CK11" s="112">
        <v>0</v>
      </c>
      <c r="CL11" s="112">
        <v>0</v>
      </c>
      <c r="CM11" s="112">
        <v>0</v>
      </c>
      <c r="CN11" s="112">
        <v>0</v>
      </c>
      <c r="CO11" s="112">
        <v>0</v>
      </c>
      <c r="CP11" s="112">
        <v>0</v>
      </c>
      <c r="CQ11" s="112">
        <v>0</v>
      </c>
      <c r="CR11" s="112">
        <v>0</v>
      </c>
      <c r="CS11" s="112">
        <v>0</v>
      </c>
      <c r="CT11" s="112">
        <v>0</v>
      </c>
      <c r="CU11" s="112">
        <v>0</v>
      </c>
      <c r="CV11" s="112">
        <v>0</v>
      </c>
      <c r="CW11" s="112">
        <v>0</v>
      </c>
      <c r="CX11" s="112" t="s">
        <v>726</v>
      </c>
      <c r="CY11" s="112" t="s">
        <v>723</v>
      </c>
      <c r="CZ11" s="112">
        <v>22</v>
      </c>
      <c r="DA11" s="112" t="s">
        <v>738</v>
      </c>
      <c r="DB11" s="112" t="s">
        <v>715</v>
      </c>
      <c r="DC11" s="112">
        <v>0</v>
      </c>
      <c r="DD11" s="112">
        <v>0</v>
      </c>
      <c r="DE11" s="112">
        <v>0</v>
      </c>
      <c r="DF11" s="112">
        <v>0</v>
      </c>
      <c r="DG11" s="112">
        <v>0</v>
      </c>
      <c r="DH11" s="112">
        <v>0</v>
      </c>
      <c r="DI11" s="112">
        <v>0</v>
      </c>
      <c r="DJ11" s="112">
        <v>0</v>
      </c>
      <c r="DK11" s="112">
        <v>0</v>
      </c>
      <c r="DL11" s="112">
        <v>0</v>
      </c>
      <c r="DM11" s="112">
        <v>0</v>
      </c>
      <c r="DN11" s="112">
        <v>0</v>
      </c>
      <c r="DO11" s="112">
        <v>0</v>
      </c>
      <c r="DP11" s="112">
        <v>0</v>
      </c>
      <c r="DQ11" s="112">
        <v>0</v>
      </c>
      <c r="DR11" s="112">
        <v>0</v>
      </c>
      <c r="DS11" s="112">
        <v>0</v>
      </c>
      <c r="DT11" s="112">
        <v>0</v>
      </c>
      <c r="DU11" s="112">
        <v>0</v>
      </c>
      <c r="DV11" s="112">
        <v>0</v>
      </c>
      <c r="DW11" s="112">
        <v>0</v>
      </c>
      <c r="DX11" s="112">
        <v>0</v>
      </c>
      <c r="DY11" s="112">
        <v>0</v>
      </c>
      <c r="DZ11" s="112">
        <v>0</v>
      </c>
      <c r="EA11" s="112">
        <v>0</v>
      </c>
      <c r="EB11" s="112">
        <v>0</v>
      </c>
      <c r="EC11" s="112">
        <v>0</v>
      </c>
      <c r="ED11" s="112">
        <v>0</v>
      </c>
      <c r="EE11" s="112">
        <v>0</v>
      </c>
      <c r="EF11" s="112">
        <v>0</v>
      </c>
    </row>
    <row r="12" spans="1:16382" customFormat="1" x14ac:dyDescent="0.2">
      <c r="A12" s="112" t="s">
        <v>880</v>
      </c>
      <c r="B12" s="112" t="s">
        <v>150</v>
      </c>
      <c r="C12" s="112" t="s">
        <v>869</v>
      </c>
      <c r="D12" s="112" t="s">
        <v>725</v>
      </c>
      <c r="E12" s="112" t="s">
        <v>13</v>
      </c>
      <c r="F12" s="112" t="s">
        <v>726</v>
      </c>
      <c r="G12" s="112" t="s">
        <v>733</v>
      </c>
      <c r="H12" s="112" t="s">
        <v>713</v>
      </c>
      <c r="I12" s="112" t="s">
        <v>714</v>
      </c>
      <c r="J12" s="112" t="s">
        <v>715</v>
      </c>
      <c r="K12" s="112" t="s">
        <v>715</v>
      </c>
      <c r="L12" s="112" t="s">
        <v>715</v>
      </c>
      <c r="M12" s="112" t="s">
        <v>715</v>
      </c>
      <c r="N12" s="112" t="s">
        <v>715</v>
      </c>
      <c r="O12" s="112">
        <v>1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0</v>
      </c>
      <c r="X12" s="112">
        <v>0</v>
      </c>
      <c r="Y12" s="112">
        <v>0</v>
      </c>
      <c r="Z12" s="112">
        <v>0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 t="s">
        <v>726</v>
      </c>
      <c r="AL12" s="112" t="s">
        <v>723</v>
      </c>
      <c r="AM12" s="112">
        <v>19</v>
      </c>
      <c r="AN12" s="112" t="s">
        <v>732</v>
      </c>
      <c r="AO12" s="112" t="s">
        <v>715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112">
        <v>0</v>
      </c>
      <c r="AW12" s="112">
        <v>0</v>
      </c>
      <c r="AX12" s="112">
        <v>0</v>
      </c>
      <c r="AY12" s="112">
        <v>0</v>
      </c>
      <c r="AZ12" s="112">
        <v>0</v>
      </c>
      <c r="BA12" s="112">
        <v>0</v>
      </c>
      <c r="BB12" s="112">
        <v>0</v>
      </c>
      <c r="BC12" s="112">
        <v>0</v>
      </c>
      <c r="BD12" s="112">
        <v>0</v>
      </c>
      <c r="BE12" s="112">
        <v>0</v>
      </c>
      <c r="BF12" s="112">
        <v>0</v>
      </c>
      <c r="BG12" s="112">
        <v>0</v>
      </c>
      <c r="BH12" s="112">
        <v>0</v>
      </c>
      <c r="BI12" s="112">
        <v>0</v>
      </c>
      <c r="BJ12" s="112">
        <v>0</v>
      </c>
      <c r="BK12" s="112">
        <v>0</v>
      </c>
      <c r="BL12" s="112">
        <v>0</v>
      </c>
      <c r="BM12" s="112">
        <v>0</v>
      </c>
      <c r="BN12" s="112">
        <v>0</v>
      </c>
      <c r="BO12" s="112">
        <v>0</v>
      </c>
      <c r="BP12" s="112">
        <v>0</v>
      </c>
      <c r="BQ12" s="112">
        <v>0</v>
      </c>
      <c r="BR12" s="112">
        <v>0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0</v>
      </c>
      <c r="CA12" s="112">
        <v>0</v>
      </c>
      <c r="CB12" s="112">
        <v>0</v>
      </c>
      <c r="CC12" s="112">
        <v>0</v>
      </c>
      <c r="CD12" s="112">
        <v>0</v>
      </c>
      <c r="CE12" s="112">
        <v>0</v>
      </c>
      <c r="CF12" s="112">
        <v>0</v>
      </c>
      <c r="CG12" s="112">
        <v>0</v>
      </c>
      <c r="CH12" s="112">
        <v>0</v>
      </c>
      <c r="CI12" s="112">
        <v>0</v>
      </c>
      <c r="CJ12" s="112">
        <v>0</v>
      </c>
      <c r="CK12" s="112">
        <v>0</v>
      </c>
      <c r="CL12" s="112">
        <v>0</v>
      </c>
      <c r="CM12" s="112">
        <v>0</v>
      </c>
      <c r="CN12" s="112">
        <v>0</v>
      </c>
      <c r="CO12" s="112">
        <v>0</v>
      </c>
      <c r="CP12" s="112">
        <v>0</v>
      </c>
      <c r="CQ12" s="112">
        <v>0</v>
      </c>
      <c r="CR12" s="112">
        <v>0</v>
      </c>
      <c r="CS12" s="112">
        <v>0</v>
      </c>
      <c r="CT12" s="112">
        <v>0</v>
      </c>
      <c r="CU12" s="112">
        <v>0</v>
      </c>
      <c r="CV12" s="112">
        <v>0</v>
      </c>
      <c r="CW12" s="112">
        <v>0</v>
      </c>
      <c r="CX12" s="112">
        <v>0</v>
      </c>
      <c r="CY12" s="112">
        <v>0</v>
      </c>
      <c r="CZ12" s="112">
        <v>0</v>
      </c>
      <c r="DA12" s="112">
        <v>0</v>
      </c>
      <c r="DB12" s="112">
        <v>0</v>
      </c>
      <c r="DC12" s="112">
        <v>0</v>
      </c>
      <c r="DD12" s="112">
        <v>0</v>
      </c>
      <c r="DE12" s="112">
        <v>0</v>
      </c>
      <c r="DF12" s="112">
        <v>0</v>
      </c>
      <c r="DG12" s="112">
        <v>0</v>
      </c>
      <c r="DH12" s="112">
        <v>0</v>
      </c>
      <c r="DI12" s="112">
        <v>0</v>
      </c>
      <c r="DJ12" s="112">
        <v>0</v>
      </c>
      <c r="DK12" s="112">
        <v>0</v>
      </c>
      <c r="DL12" s="112">
        <v>0</v>
      </c>
      <c r="DM12" s="112">
        <v>0</v>
      </c>
      <c r="DN12" s="112">
        <v>0</v>
      </c>
      <c r="DO12" s="112">
        <v>0</v>
      </c>
      <c r="DP12" s="112">
        <v>0</v>
      </c>
      <c r="DQ12" s="112">
        <v>0</v>
      </c>
      <c r="DR12" s="112">
        <v>0</v>
      </c>
      <c r="DS12" s="112">
        <v>0</v>
      </c>
      <c r="DT12" s="112">
        <v>0</v>
      </c>
      <c r="DU12" s="112">
        <v>0</v>
      </c>
      <c r="DV12" s="112">
        <v>0</v>
      </c>
      <c r="DW12" s="112">
        <v>0</v>
      </c>
      <c r="DX12" s="112">
        <v>0</v>
      </c>
      <c r="DY12" s="112">
        <v>0</v>
      </c>
      <c r="DZ12" s="112">
        <v>0</v>
      </c>
      <c r="EA12" s="112">
        <v>0</v>
      </c>
      <c r="EB12" s="112">
        <v>0</v>
      </c>
      <c r="EC12" s="112">
        <v>0</v>
      </c>
      <c r="ED12" s="112">
        <v>0</v>
      </c>
      <c r="EE12" s="112">
        <v>0</v>
      </c>
      <c r="EF12" s="112">
        <v>0</v>
      </c>
    </row>
    <row r="13" spans="1:16382" customFormat="1" x14ac:dyDescent="0.2">
      <c r="A13" s="112" t="s">
        <v>881</v>
      </c>
      <c r="B13" s="112" t="s">
        <v>150</v>
      </c>
      <c r="C13" s="112" t="s">
        <v>869</v>
      </c>
      <c r="D13" s="112" t="s">
        <v>739</v>
      </c>
      <c r="E13" s="112" t="s">
        <v>710</v>
      </c>
      <c r="F13" s="112" t="s">
        <v>711</v>
      </c>
      <c r="G13" s="112" t="s">
        <v>712</v>
      </c>
      <c r="H13" s="112" t="s">
        <v>853</v>
      </c>
      <c r="I13" s="112" t="s">
        <v>714</v>
      </c>
      <c r="J13" s="112" t="s">
        <v>715</v>
      </c>
      <c r="K13" s="112" t="s">
        <v>715</v>
      </c>
      <c r="L13" s="112" t="s">
        <v>715</v>
      </c>
      <c r="M13" s="112" t="s">
        <v>715</v>
      </c>
      <c r="N13" s="112" t="s">
        <v>715</v>
      </c>
      <c r="O13" s="112">
        <v>0</v>
      </c>
      <c r="P13" s="112">
        <v>0</v>
      </c>
      <c r="Q13" s="112">
        <v>0</v>
      </c>
      <c r="R13" s="112">
        <v>1</v>
      </c>
      <c r="S13" s="112">
        <v>0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2">
        <v>0</v>
      </c>
      <c r="Z13" s="112">
        <v>0</v>
      </c>
      <c r="AA13" s="112">
        <v>0</v>
      </c>
      <c r="AB13" s="112">
        <v>0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  <c r="AL13" s="112">
        <v>0</v>
      </c>
      <c r="AM13" s="112">
        <v>0</v>
      </c>
      <c r="AN13" s="112">
        <v>0</v>
      </c>
      <c r="AO13" s="112">
        <v>0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112">
        <v>0</v>
      </c>
      <c r="AW13" s="112">
        <v>0</v>
      </c>
      <c r="AX13" s="112">
        <v>0</v>
      </c>
      <c r="AY13" s="112">
        <v>0</v>
      </c>
      <c r="AZ13" s="112" t="s">
        <v>711</v>
      </c>
      <c r="BA13" s="112" t="s">
        <v>723</v>
      </c>
      <c r="BB13" s="112">
        <v>30</v>
      </c>
      <c r="BC13" s="112" t="s">
        <v>724</v>
      </c>
      <c r="BD13" s="112" t="s">
        <v>715</v>
      </c>
      <c r="BE13" s="112">
        <v>0</v>
      </c>
      <c r="BF13" s="112">
        <v>0</v>
      </c>
      <c r="BG13" s="112">
        <v>0</v>
      </c>
      <c r="BH13" s="112">
        <v>0</v>
      </c>
      <c r="BI13" s="112">
        <v>0</v>
      </c>
      <c r="BJ13" s="112">
        <v>0</v>
      </c>
      <c r="BK13" s="112">
        <v>0</v>
      </c>
      <c r="BL13" s="112">
        <v>0</v>
      </c>
      <c r="BM13" s="112">
        <v>0</v>
      </c>
      <c r="BN13" s="112">
        <v>0</v>
      </c>
      <c r="BO13" s="112">
        <v>0</v>
      </c>
      <c r="BP13" s="112">
        <v>0</v>
      </c>
      <c r="BQ13" s="112">
        <v>0</v>
      </c>
      <c r="BR13" s="112">
        <v>0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0</v>
      </c>
      <c r="CA13" s="112">
        <v>0</v>
      </c>
      <c r="CB13" s="112">
        <v>0</v>
      </c>
      <c r="CC13" s="112">
        <v>0</v>
      </c>
      <c r="CD13" s="112">
        <v>0</v>
      </c>
      <c r="CE13" s="112">
        <v>0</v>
      </c>
      <c r="CF13" s="112">
        <v>0</v>
      </c>
      <c r="CG13" s="112">
        <v>0</v>
      </c>
      <c r="CH13" s="112">
        <v>0</v>
      </c>
      <c r="CI13" s="112">
        <v>0</v>
      </c>
      <c r="CJ13" s="112">
        <v>0</v>
      </c>
      <c r="CK13" s="112">
        <v>0</v>
      </c>
      <c r="CL13" s="112">
        <v>0</v>
      </c>
      <c r="CM13" s="112">
        <v>0</v>
      </c>
      <c r="CN13" s="112">
        <v>0</v>
      </c>
      <c r="CO13" s="112">
        <v>0</v>
      </c>
      <c r="CP13" s="112">
        <v>0</v>
      </c>
      <c r="CQ13" s="112">
        <v>0</v>
      </c>
      <c r="CR13" s="112">
        <v>0</v>
      </c>
      <c r="CS13" s="112">
        <v>0</v>
      </c>
      <c r="CT13" s="112">
        <v>0</v>
      </c>
      <c r="CU13" s="112">
        <v>0</v>
      </c>
      <c r="CV13" s="112">
        <v>0</v>
      </c>
      <c r="CW13" s="112">
        <v>0</v>
      </c>
      <c r="CX13" s="112">
        <v>0</v>
      </c>
      <c r="CY13" s="112">
        <v>0</v>
      </c>
      <c r="CZ13" s="112">
        <v>0</v>
      </c>
      <c r="DA13" s="112">
        <v>0</v>
      </c>
      <c r="DB13" s="112">
        <v>0</v>
      </c>
      <c r="DC13" s="112">
        <v>0</v>
      </c>
      <c r="DD13" s="112">
        <v>0</v>
      </c>
      <c r="DE13" s="112">
        <v>0</v>
      </c>
      <c r="DF13" s="112">
        <v>0</v>
      </c>
      <c r="DG13" s="112">
        <v>0</v>
      </c>
      <c r="DH13" s="112">
        <v>0</v>
      </c>
      <c r="DI13" s="112">
        <v>0</v>
      </c>
      <c r="DJ13" s="112">
        <v>0</v>
      </c>
      <c r="DK13" s="112">
        <v>0</v>
      </c>
      <c r="DL13" s="112">
        <v>0</v>
      </c>
      <c r="DM13" s="112">
        <v>0</v>
      </c>
      <c r="DN13" s="112">
        <v>0</v>
      </c>
      <c r="DO13" s="112">
        <v>0</v>
      </c>
      <c r="DP13" s="112">
        <v>0</v>
      </c>
      <c r="DQ13" s="112">
        <v>0</v>
      </c>
      <c r="DR13" s="112">
        <v>0</v>
      </c>
      <c r="DS13" s="112">
        <v>0</v>
      </c>
      <c r="DT13" s="112">
        <v>0</v>
      </c>
      <c r="DU13" s="112">
        <v>0</v>
      </c>
      <c r="DV13" s="112">
        <v>0</v>
      </c>
      <c r="DW13" s="112">
        <v>0</v>
      </c>
      <c r="DX13" s="112">
        <v>0</v>
      </c>
      <c r="DY13" s="112">
        <v>0</v>
      </c>
      <c r="DZ13" s="112">
        <v>0</v>
      </c>
      <c r="EA13" s="112">
        <v>0</v>
      </c>
      <c r="EB13" s="112">
        <v>0</v>
      </c>
      <c r="EC13" s="112">
        <v>0</v>
      </c>
      <c r="ED13" s="112">
        <v>0</v>
      </c>
      <c r="EE13" s="112">
        <v>0</v>
      </c>
      <c r="EF13" s="112">
        <v>0</v>
      </c>
    </row>
    <row r="14" spans="1:16382" customFormat="1" x14ac:dyDescent="0.2">
      <c r="A14" s="112" t="s">
        <v>882</v>
      </c>
      <c r="B14" s="112" t="s">
        <v>150</v>
      </c>
      <c r="C14" s="112" t="s">
        <v>869</v>
      </c>
      <c r="D14" s="112" t="s">
        <v>741</v>
      </c>
      <c r="E14" s="112" t="s">
        <v>710</v>
      </c>
      <c r="F14" s="112" t="s">
        <v>734</v>
      </c>
      <c r="G14" s="112" t="s">
        <v>719</v>
      </c>
      <c r="H14" s="112" t="s">
        <v>715</v>
      </c>
      <c r="I14" s="112" t="s">
        <v>715</v>
      </c>
      <c r="J14" s="112" t="s">
        <v>715</v>
      </c>
      <c r="K14" s="112" t="s">
        <v>715</v>
      </c>
      <c r="L14" s="112" t="s">
        <v>715</v>
      </c>
      <c r="M14" s="112" t="s">
        <v>715</v>
      </c>
      <c r="N14" s="112" t="s">
        <v>715</v>
      </c>
      <c r="O14" s="112">
        <v>0</v>
      </c>
      <c r="P14" s="112">
        <v>0</v>
      </c>
      <c r="Q14" s="112">
        <v>0</v>
      </c>
      <c r="R14" s="112">
        <v>1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  <c r="Z14" s="112">
        <v>0</v>
      </c>
      <c r="AA14" s="112">
        <v>0</v>
      </c>
      <c r="AB14" s="112">
        <v>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  <c r="AL14" s="112">
        <v>0</v>
      </c>
      <c r="AM14" s="112">
        <v>0</v>
      </c>
      <c r="AN14" s="112">
        <v>0</v>
      </c>
      <c r="AO14" s="112">
        <v>0</v>
      </c>
      <c r="AP14" s="112">
        <v>0</v>
      </c>
      <c r="AQ14" s="112">
        <v>0</v>
      </c>
      <c r="AR14" s="112">
        <v>0</v>
      </c>
      <c r="AS14" s="112">
        <v>0</v>
      </c>
      <c r="AT14" s="112">
        <v>0</v>
      </c>
      <c r="AU14" s="112">
        <v>0</v>
      </c>
      <c r="AV14" s="112">
        <v>0</v>
      </c>
      <c r="AW14" s="112">
        <v>0</v>
      </c>
      <c r="AX14" s="112">
        <v>0</v>
      </c>
      <c r="AY14" s="112">
        <v>0</v>
      </c>
      <c r="AZ14" s="112" t="s">
        <v>734</v>
      </c>
      <c r="BA14" s="112" t="s">
        <v>723</v>
      </c>
      <c r="BB14" s="112">
        <v>18</v>
      </c>
      <c r="BC14" s="112" t="s">
        <v>738</v>
      </c>
      <c r="BD14" s="112" t="s">
        <v>715</v>
      </c>
      <c r="BE14" s="112">
        <v>0</v>
      </c>
      <c r="BF14" s="112">
        <v>0</v>
      </c>
      <c r="BG14" s="112">
        <v>0</v>
      </c>
      <c r="BH14" s="112">
        <v>0</v>
      </c>
      <c r="BI14" s="112">
        <v>0</v>
      </c>
      <c r="BJ14" s="112">
        <v>0</v>
      </c>
      <c r="BK14" s="112">
        <v>0</v>
      </c>
      <c r="BL14" s="112">
        <v>0</v>
      </c>
      <c r="BM14" s="112">
        <v>0</v>
      </c>
      <c r="BN14" s="112">
        <v>0</v>
      </c>
      <c r="BO14" s="112">
        <v>0</v>
      </c>
      <c r="BP14" s="112">
        <v>0</v>
      </c>
      <c r="BQ14" s="112">
        <v>0</v>
      </c>
      <c r="BR14" s="112">
        <v>0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0</v>
      </c>
      <c r="CA14" s="112">
        <v>0</v>
      </c>
      <c r="CB14" s="112">
        <v>0</v>
      </c>
      <c r="CC14" s="112">
        <v>0</v>
      </c>
      <c r="CD14" s="112">
        <v>0</v>
      </c>
      <c r="CE14" s="112">
        <v>0</v>
      </c>
      <c r="CF14" s="112">
        <v>0</v>
      </c>
      <c r="CG14" s="112">
        <v>0</v>
      </c>
      <c r="CH14" s="112">
        <v>0</v>
      </c>
      <c r="CI14" s="112">
        <v>0</v>
      </c>
      <c r="CJ14" s="112">
        <v>0</v>
      </c>
      <c r="CK14" s="112">
        <v>0</v>
      </c>
      <c r="CL14" s="112">
        <v>0</v>
      </c>
      <c r="CM14" s="112">
        <v>0</v>
      </c>
      <c r="CN14" s="112">
        <v>0</v>
      </c>
      <c r="CO14" s="112">
        <v>0</v>
      </c>
      <c r="CP14" s="112">
        <v>0</v>
      </c>
      <c r="CQ14" s="112">
        <v>0</v>
      </c>
      <c r="CR14" s="112">
        <v>0</v>
      </c>
      <c r="CS14" s="112">
        <v>0</v>
      </c>
      <c r="CT14" s="112">
        <v>0</v>
      </c>
      <c r="CU14" s="112">
        <v>0</v>
      </c>
      <c r="CV14" s="112">
        <v>0</v>
      </c>
      <c r="CW14" s="112">
        <v>0</v>
      </c>
      <c r="CX14" s="112">
        <v>0</v>
      </c>
      <c r="CY14" s="112">
        <v>0</v>
      </c>
      <c r="CZ14" s="112">
        <v>0</v>
      </c>
      <c r="DA14" s="112">
        <v>0</v>
      </c>
      <c r="DB14" s="112">
        <v>0</v>
      </c>
      <c r="DC14" s="112">
        <v>0</v>
      </c>
      <c r="DD14" s="112">
        <v>0</v>
      </c>
      <c r="DE14" s="112">
        <v>0</v>
      </c>
      <c r="DF14" s="112">
        <v>0</v>
      </c>
      <c r="DG14" s="112">
        <v>0</v>
      </c>
      <c r="DH14" s="112">
        <v>0</v>
      </c>
      <c r="DI14" s="112">
        <v>0</v>
      </c>
      <c r="DJ14" s="112">
        <v>0</v>
      </c>
      <c r="DK14" s="112">
        <v>0</v>
      </c>
      <c r="DL14" s="112">
        <v>0</v>
      </c>
      <c r="DM14" s="112">
        <v>0</v>
      </c>
      <c r="DN14" s="112">
        <v>0</v>
      </c>
      <c r="DO14" s="112">
        <v>0</v>
      </c>
      <c r="DP14" s="112">
        <v>0</v>
      </c>
      <c r="DQ14" s="112">
        <v>0</v>
      </c>
      <c r="DR14" s="112">
        <v>0</v>
      </c>
      <c r="DS14" s="112">
        <v>0</v>
      </c>
      <c r="DT14" s="112">
        <v>0</v>
      </c>
      <c r="DU14" s="112">
        <v>0</v>
      </c>
      <c r="DV14" s="112">
        <v>0</v>
      </c>
      <c r="DW14" s="112">
        <v>0</v>
      </c>
      <c r="DX14" s="112">
        <v>0</v>
      </c>
      <c r="DY14" s="112">
        <v>0</v>
      </c>
      <c r="DZ14" s="112">
        <v>0</v>
      </c>
      <c r="EA14" s="112">
        <v>0</v>
      </c>
      <c r="EB14" s="112">
        <v>0</v>
      </c>
      <c r="EC14" s="112">
        <v>0</v>
      </c>
      <c r="ED14" s="112">
        <v>0</v>
      </c>
      <c r="EE14" s="112">
        <v>0</v>
      </c>
      <c r="EF14" s="112">
        <v>0</v>
      </c>
    </row>
    <row r="15" spans="1:16382" customFormat="1" x14ac:dyDescent="0.2">
      <c r="A15" s="112" t="s">
        <v>883</v>
      </c>
      <c r="B15" s="112" t="s">
        <v>150</v>
      </c>
      <c r="C15" s="112" t="s">
        <v>869</v>
      </c>
      <c r="D15" s="112" t="s">
        <v>739</v>
      </c>
      <c r="E15" s="112" t="s">
        <v>710</v>
      </c>
      <c r="F15" s="112" t="s">
        <v>711</v>
      </c>
      <c r="G15" s="112" t="s">
        <v>719</v>
      </c>
      <c r="H15" s="112" t="s">
        <v>720</v>
      </c>
      <c r="I15" s="112" t="s">
        <v>714</v>
      </c>
      <c r="J15" s="112" t="s">
        <v>715</v>
      </c>
      <c r="K15" s="112" t="s">
        <v>715</v>
      </c>
      <c r="L15" s="112" t="s">
        <v>715</v>
      </c>
      <c r="M15" s="112" t="s">
        <v>715</v>
      </c>
      <c r="N15" s="112" t="s">
        <v>715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2">
        <v>0</v>
      </c>
      <c r="Z15" s="112">
        <v>0</v>
      </c>
      <c r="AA15" s="112">
        <v>1</v>
      </c>
      <c r="AB15" s="112">
        <v>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  <c r="AL15" s="112">
        <v>0</v>
      </c>
      <c r="AM15" s="112">
        <v>0</v>
      </c>
      <c r="AN15" s="112">
        <v>0</v>
      </c>
      <c r="AO15" s="112">
        <v>0</v>
      </c>
      <c r="AP15" s="112">
        <v>0</v>
      </c>
      <c r="AQ15" s="112">
        <v>0</v>
      </c>
      <c r="AR15" s="112">
        <v>0</v>
      </c>
      <c r="AS15" s="112">
        <v>0</v>
      </c>
      <c r="AT15" s="112">
        <v>0</v>
      </c>
      <c r="AU15" s="112">
        <v>0</v>
      </c>
      <c r="AV15" s="112">
        <v>0</v>
      </c>
      <c r="AW15" s="112">
        <v>0</v>
      </c>
      <c r="AX15" s="112">
        <v>0</v>
      </c>
      <c r="AY15" s="112">
        <v>0</v>
      </c>
      <c r="AZ15" s="112">
        <v>0</v>
      </c>
      <c r="BA15" s="112">
        <v>0</v>
      </c>
      <c r="BB15" s="112">
        <v>0</v>
      </c>
      <c r="BC15" s="112">
        <v>0</v>
      </c>
      <c r="BD15" s="112">
        <v>0</v>
      </c>
      <c r="BE15" s="112">
        <v>0</v>
      </c>
      <c r="BF15" s="112">
        <v>0</v>
      </c>
      <c r="BG15" s="112">
        <v>0</v>
      </c>
      <c r="BH15" s="112">
        <v>0</v>
      </c>
      <c r="BI15" s="112">
        <v>0</v>
      </c>
      <c r="BJ15" s="112">
        <v>0</v>
      </c>
      <c r="BK15" s="112">
        <v>0</v>
      </c>
      <c r="BL15" s="112">
        <v>0</v>
      </c>
      <c r="BM15" s="112">
        <v>0</v>
      </c>
      <c r="BN15" s="112">
        <v>0</v>
      </c>
      <c r="BO15" s="112">
        <v>0</v>
      </c>
      <c r="BP15" s="112">
        <v>0</v>
      </c>
      <c r="BQ15" s="112">
        <v>0</v>
      </c>
      <c r="BR15" s="112">
        <v>0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0</v>
      </c>
      <c r="CA15" s="112">
        <v>0</v>
      </c>
      <c r="CB15" s="112">
        <v>0</v>
      </c>
      <c r="CC15" s="112">
        <v>0</v>
      </c>
      <c r="CD15" s="112">
        <v>0</v>
      </c>
      <c r="CE15" s="112">
        <v>0</v>
      </c>
      <c r="CF15" s="112">
        <v>0</v>
      </c>
      <c r="CG15" s="112">
        <v>0</v>
      </c>
      <c r="CH15" s="112">
        <v>0</v>
      </c>
      <c r="CI15" s="112">
        <v>0</v>
      </c>
      <c r="CJ15" s="112">
        <v>0</v>
      </c>
      <c r="CK15" s="112">
        <v>0</v>
      </c>
      <c r="CL15" s="112">
        <v>0</v>
      </c>
      <c r="CM15" s="112">
        <v>0</v>
      </c>
      <c r="CN15" s="112">
        <v>0</v>
      </c>
      <c r="CO15" s="112">
        <v>0</v>
      </c>
      <c r="CP15" s="112">
        <v>0</v>
      </c>
      <c r="CQ15" s="112">
        <v>0</v>
      </c>
      <c r="CR15" s="112">
        <v>0</v>
      </c>
      <c r="CS15" s="112" t="s">
        <v>711</v>
      </c>
      <c r="CT15" s="112" t="s">
        <v>723</v>
      </c>
      <c r="CU15" s="112">
        <v>18</v>
      </c>
      <c r="CV15" s="112" t="s">
        <v>738</v>
      </c>
      <c r="CW15" s="112" t="s">
        <v>730</v>
      </c>
      <c r="CX15" s="112">
        <v>0</v>
      </c>
      <c r="CY15" s="112">
        <v>0</v>
      </c>
      <c r="CZ15" s="112">
        <v>0</v>
      </c>
      <c r="DA15" s="112">
        <v>0</v>
      </c>
      <c r="DB15" s="112">
        <v>0</v>
      </c>
      <c r="DC15" s="112">
        <v>0</v>
      </c>
      <c r="DD15" s="112">
        <v>0</v>
      </c>
      <c r="DE15" s="112">
        <v>0</v>
      </c>
      <c r="DF15" s="112">
        <v>0</v>
      </c>
      <c r="DG15" s="112">
        <v>0</v>
      </c>
      <c r="DH15" s="112">
        <v>0</v>
      </c>
      <c r="DI15" s="112">
        <v>0</v>
      </c>
      <c r="DJ15" s="112">
        <v>0</v>
      </c>
      <c r="DK15" s="112">
        <v>0</v>
      </c>
      <c r="DL15" s="112">
        <v>0</v>
      </c>
      <c r="DM15" s="112">
        <v>0</v>
      </c>
      <c r="DN15" s="112">
        <v>0</v>
      </c>
      <c r="DO15" s="112">
        <v>0</v>
      </c>
      <c r="DP15" s="112">
        <v>0</v>
      </c>
      <c r="DQ15" s="112">
        <v>0</v>
      </c>
      <c r="DR15" s="112">
        <v>0</v>
      </c>
      <c r="DS15" s="112">
        <v>0</v>
      </c>
      <c r="DT15" s="112">
        <v>0</v>
      </c>
      <c r="DU15" s="112">
        <v>0</v>
      </c>
      <c r="DV15" s="112">
        <v>0</v>
      </c>
      <c r="DW15" s="112">
        <v>0</v>
      </c>
      <c r="DX15" s="112">
        <v>0</v>
      </c>
      <c r="DY15" s="112">
        <v>0</v>
      </c>
      <c r="DZ15" s="112">
        <v>0</v>
      </c>
      <c r="EA15" s="112">
        <v>0</v>
      </c>
      <c r="EB15" s="112">
        <v>0</v>
      </c>
      <c r="EC15" s="112">
        <v>0</v>
      </c>
      <c r="ED15" s="112">
        <v>0</v>
      </c>
      <c r="EE15" s="112">
        <v>0</v>
      </c>
      <c r="EF15" s="112">
        <v>0</v>
      </c>
    </row>
    <row r="16" spans="1:16382" customFormat="1" x14ac:dyDescent="0.2">
      <c r="A16" s="112" t="s">
        <v>884</v>
      </c>
      <c r="B16" s="112" t="s">
        <v>150</v>
      </c>
      <c r="C16" s="112" t="s">
        <v>869</v>
      </c>
      <c r="D16" s="112" t="s">
        <v>740</v>
      </c>
      <c r="E16" s="112" t="s">
        <v>710</v>
      </c>
      <c r="F16" s="112" t="s">
        <v>734</v>
      </c>
      <c r="G16" s="112" t="s">
        <v>733</v>
      </c>
      <c r="H16" s="112" t="s">
        <v>721</v>
      </c>
      <c r="I16" s="112" t="s">
        <v>714</v>
      </c>
      <c r="J16" s="112" t="s">
        <v>715</v>
      </c>
      <c r="K16" s="112" t="s">
        <v>715</v>
      </c>
      <c r="L16" s="112" t="s">
        <v>715</v>
      </c>
      <c r="M16" s="112" t="s">
        <v>715</v>
      </c>
      <c r="N16" s="112" t="s">
        <v>715</v>
      </c>
      <c r="O16" s="112">
        <v>0</v>
      </c>
      <c r="P16" s="112">
        <v>0</v>
      </c>
      <c r="Q16" s="112">
        <v>0</v>
      </c>
      <c r="R16" s="112">
        <v>0</v>
      </c>
      <c r="S16" s="112">
        <v>1</v>
      </c>
      <c r="T16" s="112">
        <v>0</v>
      </c>
      <c r="U16" s="112">
        <v>0</v>
      </c>
      <c r="V16" s="112">
        <v>0</v>
      </c>
      <c r="W16" s="112">
        <v>0</v>
      </c>
      <c r="X16" s="112">
        <v>0</v>
      </c>
      <c r="Y16" s="112">
        <v>0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0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112">
        <v>0</v>
      </c>
      <c r="AW16" s="112">
        <v>0</v>
      </c>
      <c r="AX16" s="112">
        <v>0</v>
      </c>
      <c r="AY16" s="112">
        <v>0</v>
      </c>
      <c r="AZ16" s="112">
        <v>0</v>
      </c>
      <c r="BA16" s="112">
        <v>0</v>
      </c>
      <c r="BB16" s="112">
        <v>0</v>
      </c>
      <c r="BC16" s="112">
        <v>0</v>
      </c>
      <c r="BD16" s="112">
        <v>0</v>
      </c>
      <c r="BE16" s="112" t="s">
        <v>734</v>
      </c>
      <c r="BF16" s="112" t="s">
        <v>723</v>
      </c>
      <c r="BG16" s="112">
        <v>13</v>
      </c>
      <c r="BH16" s="112" t="s">
        <v>738</v>
      </c>
      <c r="BI16" s="112" t="s">
        <v>715</v>
      </c>
      <c r="BJ16" s="112">
        <v>0</v>
      </c>
      <c r="BK16" s="112">
        <v>0</v>
      </c>
      <c r="BL16" s="112">
        <v>0</v>
      </c>
      <c r="BM16" s="112">
        <v>0</v>
      </c>
      <c r="BN16" s="112">
        <v>0</v>
      </c>
      <c r="BO16" s="112">
        <v>0</v>
      </c>
      <c r="BP16" s="112">
        <v>0</v>
      </c>
      <c r="BQ16" s="112">
        <v>0</v>
      </c>
      <c r="BR16" s="112">
        <v>0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0</v>
      </c>
      <c r="CA16" s="112">
        <v>0</v>
      </c>
      <c r="CB16" s="112">
        <v>0</v>
      </c>
      <c r="CC16" s="112">
        <v>0</v>
      </c>
      <c r="CD16" s="112">
        <v>0</v>
      </c>
      <c r="CE16" s="112">
        <v>0</v>
      </c>
      <c r="CF16" s="112">
        <v>0</v>
      </c>
      <c r="CG16" s="112">
        <v>0</v>
      </c>
      <c r="CH16" s="112">
        <v>0</v>
      </c>
      <c r="CI16" s="112">
        <v>0</v>
      </c>
      <c r="CJ16" s="112">
        <v>0</v>
      </c>
      <c r="CK16" s="112">
        <v>0</v>
      </c>
      <c r="CL16" s="112">
        <v>0</v>
      </c>
      <c r="CM16" s="112">
        <v>0</v>
      </c>
      <c r="CN16" s="112">
        <v>0</v>
      </c>
      <c r="CO16" s="112">
        <v>0</v>
      </c>
      <c r="CP16" s="112">
        <v>0</v>
      </c>
      <c r="CQ16" s="112">
        <v>0</v>
      </c>
      <c r="CR16" s="112">
        <v>0</v>
      </c>
      <c r="CS16" s="112">
        <v>0</v>
      </c>
      <c r="CT16" s="112">
        <v>0</v>
      </c>
      <c r="CU16" s="112">
        <v>0</v>
      </c>
      <c r="CV16" s="112">
        <v>0</v>
      </c>
      <c r="CW16" s="112">
        <v>0</v>
      </c>
      <c r="CX16" s="112">
        <v>0</v>
      </c>
      <c r="CY16" s="112">
        <v>0</v>
      </c>
      <c r="CZ16" s="112">
        <v>0</v>
      </c>
      <c r="DA16" s="112">
        <v>0</v>
      </c>
      <c r="DB16" s="112">
        <v>0</v>
      </c>
      <c r="DC16" s="112">
        <v>0</v>
      </c>
      <c r="DD16" s="112">
        <v>0</v>
      </c>
      <c r="DE16" s="112">
        <v>0</v>
      </c>
      <c r="DF16" s="112">
        <v>0</v>
      </c>
      <c r="DG16" s="112">
        <v>0</v>
      </c>
      <c r="DH16" s="112">
        <v>0</v>
      </c>
      <c r="DI16" s="112">
        <v>0</v>
      </c>
      <c r="DJ16" s="112">
        <v>0</v>
      </c>
      <c r="DK16" s="112">
        <v>0</v>
      </c>
      <c r="DL16" s="112">
        <v>0</v>
      </c>
      <c r="DM16" s="112">
        <v>0</v>
      </c>
      <c r="DN16" s="112">
        <v>0</v>
      </c>
      <c r="DO16" s="112">
        <v>0</v>
      </c>
      <c r="DP16" s="112">
        <v>0</v>
      </c>
      <c r="DQ16" s="112">
        <v>0</v>
      </c>
      <c r="DR16" s="112">
        <v>0</v>
      </c>
      <c r="DS16" s="112">
        <v>0</v>
      </c>
      <c r="DT16" s="112">
        <v>0</v>
      </c>
      <c r="DU16" s="112">
        <v>0</v>
      </c>
      <c r="DV16" s="112">
        <v>0</v>
      </c>
      <c r="DW16" s="112">
        <v>0</v>
      </c>
      <c r="DX16" s="112">
        <v>0</v>
      </c>
      <c r="DY16" s="112">
        <v>0</v>
      </c>
      <c r="DZ16" s="112">
        <v>0</v>
      </c>
      <c r="EA16" s="112">
        <v>0</v>
      </c>
      <c r="EB16" s="112">
        <v>0</v>
      </c>
      <c r="EC16" s="112">
        <v>0</v>
      </c>
      <c r="ED16" s="112">
        <v>0</v>
      </c>
      <c r="EE16" s="112">
        <v>0</v>
      </c>
      <c r="EF16" s="112">
        <v>0</v>
      </c>
    </row>
    <row r="17" spans="1:136" customFormat="1" x14ac:dyDescent="0.2">
      <c r="A17" s="112" t="s">
        <v>885</v>
      </c>
      <c r="B17" s="112" t="s">
        <v>150</v>
      </c>
      <c r="C17" s="112" t="s">
        <v>869</v>
      </c>
      <c r="D17" s="112" t="s">
        <v>740</v>
      </c>
      <c r="E17" s="112" t="s">
        <v>13</v>
      </c>
      <c r="F17" s="112" t="s">
        <v>729</v>
      </c>
      <c r="G17" s="112" t="s">
        <v>733</v>
      </c>
      <c r="H17" s="112" t="s">
        <v>720</v>
      </c>
      <c r="I17" s="112" t="s">
        <v>714</v>
      </c>
      <c r="J17" s="112" t="s">
        <v>715</v>
      </c>
      <c r="K17" s="112" t="s">
        <v>715</v>
      </c>
      <c r="L17" s="112" t="s">
        <v>715</v>
      </c>
      <c r="M17" s="112" t="s">
        <v>715</v>
      </c>
      <c r="N17" s="112" t="s">
        <v>715</v>
      </c>
      <c r="O17" s="112">
        <v>1</v>
      </c>
      <c r="P17" s="112">
        <v>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2">
        <v>0</v>
      </c>
      <c r="Z17" s="112">
        <v>0</v>
      </c>
      <c r="AA17" s="112">
        <v>0</v>
      </c>
      <c r="AB17" s="112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 t="s">
        <v>729</v>
      </c>
      <c r="AL17" s="112" t="s">
        <v>723</v>
      </c>
      <c r="AM17" s="112">
        <v>20</v>
      </c>
      <c r="AN17" s="112" t="s">
        <v>732</v>
      </c>
      <c r="AO17" s="112" t="s">
        <v>715</v>
      </c>
      <c r="AP17" s="112">
        <v>0</v>
      </c>
      <c r="AQ17" s="112">
        <v>0</v>
      </c>
      <c r="AR17" s="112">
        <v>0</v>
      </c>
      <c r="AS17" s="112">
        <v>0</v>
      </c>
      <c r="AT17" s="112">
        <v>0</v>
      </c>
      <c r="AU17" s="112">
        <v>0</v>
      </c>
      <c r="AV17" s="112">
        <v>0</v>
      </c>
      <c r="AW17" s="112">
        <v>0</v>
      </c>
      <c r="AX17" s="112">
        <v>0</v>
      </c>
      <c r="AY17" s="112">
        <v>0</v>
      </c>
      <c r="AZ17" s="112">
        <v>0</v>
      </c>
      <c r="BA17" s="112">
        <v>0</v>
      </c>
      <c r="BB17" s="112">
        <v>0</v>
      </c>
      <c r="BC17" s="112">
        <v>0</v>
      </c>
      <c r="BD17" s="112">
        <v>0</v>
      </c>
      <c r="BE17" s="112">
        <v>0</v>
      </c>
      <c r="BF17" s="112">
        <v>0</v>
      </c>
      <c r="BG17" s="112">
        <v>0</v>
      </c>
      <c r="BH17" s="112">
        <v>0</v>
      </c>
      <c r="BI17" s="112">
        <v>0</v>
      </c>
      <c r="BJ17" s="112">
        <v>0</v>
      </c>
      <c r="BK17" s="112">
        <v>0</v>
      </c>
      <c r="BL17" s="112">
        <v>0</v>
      </c>
      <c r="BM17" s="112">
        <v>0</v>
      </c>
      <c r="BN17" s="112">
        <v>0</v>
      </c>
      <c r="BO17" s="112">
        <v>0</v>
      </c>
      <c r="BP17" s="112">
        <v>0</v>
      </c>
      <c r="BQ17" s="112">
        <v>0</v>
      </c>
      <c r="BR17" s="112">
        <v>0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0</v>
      </c>
      <c r="CA17" s="112">
        <v>0</v>
      </c>
      <c r="CB17" s="112">
        <v>0</v>
      </c>
      <c r="CC17" s="112">
        <v>0</v>
      </c>
      <c r="CD17" s="112">
        <v>0</v>
      </c>
      <c r="CE17" s="112">
        <v>0</v>
      </c>
      <c r="CF17" s="112">
        <v>0</v>
      </c>
      <c r="CG17" s="112">
        <v>0</v>
      </c>
      <c r="CH17" s="112">
        <v>0</v>
      </c>
      <c r="CI17" s="112">
        <v>0</v>
      </c>
      <c r="CJ17" s="112">
        <v>0</v>
      </c>
      <c r="CK17" s="112">
        <v>0</v>
      </c>
      <c r="CL17" s="112">
        <v>0</v>
      </c>
      <c r="CM17" s="112">
        <v>0</v>
      </c>
      <c r="CN17" s="112">
        <v>0</v>
      </c>
      <c r="CO17" s="112">
        <v>0</v>
      </c>
      <c r="CP17" s="112">
        <v>0</v>
      </c>
      <c r="CQ17" s="112">
        <v>0</v>
      </c>
      <c r="CR17" s="112">
        <v>0</v>
      </c>
      <c r="CS17" s="112">
        <v>0</v>
      </c>
      <c r="CT17" s="112">
        <v>0</v>
      </c>
      <c r="CU17" s="112">
        <v>0</v>
      </c>
      <c r="CV17" s="112">
        <v>0</v>
      </c>
      <c r="CW17" s="112">
        <v>0</v>
      </c>
      <c r="CX17" s="112">
        <v>0</v>
      </c>
      <c r="CY17" s="112">
        <v>0</v>
      </c>
      <c r="CZ17" s="112">
        <v>0</v>
      </c>
      <c r="DA17" s="112">
        <v>0</v>
      </c>
      <c r="DB17" s="112">
        <v>0</v>
      </c>
      <c r="DC17" s="112">
        <v>0</v>
      </c>
      <c r="DD17" s="112">
        <v>0</v>
      </c>
      <c r="DE17" s="112">
        <v>0</v>
      </c>
      <c r="DF17" s="112">
        <v>0</v>
      </c>
      <c r="DG17" s="112">
        <v>0</v>
      </c>
      <c r="DH17" s="112">
        <v>0</v>
      </c>
      <c r="DI17" s="112">
        <v>0</v>
      </c>
      <c r="DJ17" s="112">
        <v>0</v>
      </c>
      <c r="DK17" s="112">
        <v>0</v>
      </c>
      <c r="DL17" s="112">
        <v>0</v>
      </c>
      <c r="DM17" s="112">
        <v>0</v>
      </c>
      <c r="DN17" s="112">
        <v>0</v>
      </c>
      <c r="DO17" s="112">
        <v>0</v>
      </c>
      <c r="DP17" s="112">
        <v>0</v>
      </c>
      <c r="DQ17" s="112">
        <v>0</v>
      </c>
      <c r="DR17" s="112">
        <v>0</v>
      </c>
      <c r="DS17" s="112">
        <v>0</v>
      </c>
      <c r="DT17" s="112">
        <v>0</v>
      </c>
      <c r="DU17" s="112">
        <v>0</v>
      </c>
      <c r="DV17" s="112">
        <v>0</v>
      </c>
      <c r="DW17" s="112">
        <v>0</v>
      </c>
      <c r="DX17" s="112">
        <v>0</v>
      </c>
      <c r="DY17" s="112">
        <v>0</v>
      </c>
      <c r="DZ17" s="112">
        <v>0</v>
      </c>
      <c r="EA17" s="112">
        <v>0</v>
      </c>
      <c r="EB17" s="112">
        <v>0</v>
      </c>
      <c r="EC17" s="112">
        <v>0</v>
      </c>
      <c r="ED17" s="112">
        <v>0</v>
      </c>
      <c r="EE17" s="112">
        <v>0</v>
      </c>
      <c r="EF17" s="112">
        <v>0</v>
      </c>
    </row>
    <row r="18" spans="1:136" customFormat="1" x14ac:dyDescent="0.2">
      <c r="A18" s="112" t="s">
        <v>886</v>
      </c>
      <c r="B18" s="112" t="s">
        <v>150</v>
      </c>
      <c r="C18" s="112" t="s">
        <v>869</v>
      </c>
      <c r="D18" s="112" t="s">
        <v>709</v>
      </c>
      <c r="E18" s="112" t="s">
        <v>710</v>
      </c>
      <c r="F18" s="112" t="s">
        <v>711</v>
      </c>
      <c r="G18" s="112" t="s">
        <v>719</v>
      </c>
      <c r="H18" s="112" t="s">
        <v>827</v>
      </c>
      <c r="I18" s="112" t="s">
        <v>714</v>
      </c>
      <c r="J18" s="112" t="s">
        <v>715</v>
      </c>
      <c r="K18" s="112" t="s">
        <v>715</v>
      </c>
      <c r="L18" s="112" t="s">
        <v>715</v>
      </c>
      <c r="M18" s="112" t="s">
        <v>715</v>
      </c>
      <c r="N18" s="112" t="s">
        <v>715</v>
      </c>
      <c r="O18" s="112">
        <v>0</v>
      </c>
      <c r="P18" s="112">
        <v>0</v>
      </c>
      <c r="Q18" s="112">
        <v>0</v>
      </c>
      <c r="R18" s="112">
        <v>0</v>
      </c>
      <c r="S18" s="112">
        <v>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2">
        <v>0</v>
      </c>
      <c r="Z18" s="112">
        <v>0</v>
      </c>
      <c r="AA18" s="112">
        <v>0</v>
      </c>
      <c r="AB18" s="112">
        <v>0</v>
      </c>
      <c r="AC18" s="112">
        <v>0</v>
      </c>
      <c r="AD18" s="112">
        <v>0</v>
      </c>
      <c r="AE18" s="112">
        <v>0</v>
      </c>
      <c r="AF18" s="112">
        <v>0</v>
      </c>
      <c r="AG18" s="112">
        <v>1</v>
      </c>
      <c r="AH18" s="112">
        <v>0</v>
      </c>
      <c r="AI18" s="112">
        <v>0</v>
      </c>
      <c r="AJ18" s="112">
        <v>0</v>
      </c>
      <c r="AK18" s="112">
        <v>0</v>
      </c>
      <c r="AL18" s="112">
        <v>0</v>
      </c>
      <c r="AM18" s="112">
        <v>0</v>
      </c>
      <c r="AN18" s="112">
        <v>0</v>
      </c>
      <c r="AO18" s="112">
        <v>0</v>
      </c>
      <c r="AP18" s="112">
        <v>0</v>
      </c>
      <c r="AQ18" s="112">
        <v>0</v>
      </c>
      <c r="AR18" s="112">
        <v>0</v>
      </c>
      <c r="AS18" s="112">
        <v>0</v>
      </c>
      <c r="AT18" s="112">
        <v>0</v>
      </c>
      <c r="AU18" s="112">
        <v>0</v>
      </c>
      <c r="AV18" s="112">
        <v>0</v>
      </c>
      <c r="AW18" s="112">
        <v>0</v>
      </c>
      <c r="AX18" s="112">
        <v>0</v>
      </c>
      <c r="AY18" s="112">
        <v>0</v>
      </c>
      <c r="AZ18" s="112">
        <v>0</v>
      </c>
      <c r="BA18" s="112">
        <v>0</v>
      </c>
      <c r="BB18" s="112">
        <v>0</v>
      </c>
      <c r="BC18" s="112">
        <v>0</v>
      </c>
      <c r="BD18" s="112">
        <v>0</v>
      </c>
      <c r="BE18" s="112">
        <v>0</v>
      </c>
      <c r="BF18" s="112">
        <v>0</v>
      </c>
      <c r="BG18" s="112">
        <v>0</v>
      </c>
      <c r="BH18" s="112">
        <v>0</v>
      </c>
      <c r="BI18" s="112">
        <v>0</v>
      </c>
      <c r="BJ18" s="112">
        <v>0</v>
      </c>
      <c r="BK18" s="112">
        <v>0</v>
      </c>
      <c r="BL18" s="112">
        <v>0</v>
      </c>
      <c r="BM18" s="112">
        <v>0</v>
      </c>
      <c r="BN18" s="112">
        <v>0</v>
      </c>
      <c r="BO18" s="112">
        <v>0</v>
      </c>
      <c r="BP18" s="112">
        <v>0</v>
      </c>
      <c r="BQ18" s="112">
        <v>0</v>
      </c>
      <c r="BR18" s="112">
        <v>0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0</v>
      </c>
      <c r="CA18" s="112">
        <v>0</v>
      </c>
      <c r="CB18" s="112">
        <v>0</v>
      </c>
      <c r="CC18" s="112">
        <v>0</v>
      </c>
      <c r="CD18" s="112">
        <v>0</v>
      </c>
      <c r="CE18" s="112">
        <v>0</v>
      </c>
      <c r="CF18" s="112">
        <v>0</v>
      </c>
      <c r="CG18" s="112">
        <v>0</v>
      </c>
      <c r="CH18" s="112">
        <v>0</v>
      </c>
      <c r="CI18" s="112">
        <v>0</v>
      </c>
      <c r="CJ18" s="112">
        <v>0</v>
      </c>
      <c r="CK18" s="112">
        <v>0</v>
      </c>
      <c r="CL18" s="112">
        <v>0</v>
      </c>
      <c r="CM18" s="112">
        <v>0</v>
      </c>
      <c r="CN18" s="112">
        <v>0</v>
      </c>
      <c r="CO18" s="112">
        <v>0</v>
      </c>
      <c r="CP18" s="112">
        <v>0</v>
      </c>
      <c r="CQ18" s="112">
        <v>0</v>
      </c>
      <c r="CR18" s="112">
        <v>0</v>
      </c>
      <c r="CS18" s="112">
        <v>0</v>
      </c>
      <c r="CT18" s="112">
        <v>0</v>
      </c>
      <c r="CU18" s="112">
        <v>0</v>
      </c>
      <c r="CV18" s="112">
        <v>0</v>
      </c>
      <c r="CW18" s="112">
        <v>0</v>
      </c>
      <c r="CX18" s="112">
        <v>0</v>
      </c>
      <c r="CY18" s="112">
        <v>0</v>
      </c>
      <c r="CZ18" s="112">
        <v>0</v>
      </c>
      <c r="DA18" s="112">
        <v>0</v>
      </c>
      <c r="DB18" s="112">
        <v>0</v>
      </c>
      <c r="DC18" s="112">
        <v>0</v>
      </c>
      <c r="DD18" s="112">
        <v>0</v>
      </c>
      <c r="DE18" s="112">
        <v>0</v>
      </c>
      <c r="DF18" s="112">
        <v>0</v>
      </c>
      <c r="DG18" s="112">
        <v>0</v>
      </c>
      <c r="DH18" s="112">
        <v>0</v>
      </c>
      <c r="DI18" s="112">
        <v>0</v>
      </c>
      <c r="DJ18" s="112">
        <v>0</v>
      </c>
      <c r="DK18" s="112">
        <v>0</v>
      </c>
      <c r="DL18" s="112">
        <v>0</v>
      </c>
      <c r="DM18" s="112">
        <v>0</v>
      </c>
      <c r="DN18" s="112">
        <v>0</v>
      </c>
      <c r="DO18" s="112">
        <v>0</v>
      </c>
      <c r="DP18" s="112">
        <v>0</v>
      </c>
      <c r="DQ18" s="112">
        <v>0</v>
      </c>
      <c r="DR18" s="112">
        <v>0</v>
      </c>
      <c r="DS18" s="112">
        <v>0</v>
      </c>
      <c r="DT18" s="112">
        <v>0</v>
      </c>
      <c r="DU18" s="112">
        <v>0</v>
      </c>
      <c r="DV18" s="112">
        <v>0</v>
      </c>
      <c r="DW18" s="112" t="s">
        <v>711</v>
      </c>
      <c r="DX18" s="112" t="s">
        <v>723</v>
      </c>
      <c r="DY18" s="112">
        <v>14</v>
      </c>
      <c r="DZ18" s="112" t="s">
        <v>738</v>
      </c>
      <c r="EA18" s="112" t="s">
        <v>715</v>
      </c>
      <c r="EB18" s="112">
        <v>0</v>
      </c>
      <c r="EC18" s="112">
        <v>0</v>
      </c>
      <c r="ED18" s="112">
        <v>0</v>
      </c>
      <c r="EE18" s="112">
        <v>0</v>
      </c>
      <c r="EF18" s="112">
        <v>0</v>
      </c>
    </row>
    <row r="19" spans="1:136" customFormat="1" x14ac:dyDescent="0.2">
      <c r="A19" s="112" t="s">
        <v>887</v>
      </c>
      <c r="B19" s="112" t="s">
        <v>150</v>
      </c>
      <c r="C19" s="112" t="s">
        <v>869</v>
      </c>
      <c r="D19" s="112" t="s">
        <v>741</v>
      </c>
      <c r="E19" s="112" t="s">
        <v>13</v>
      </c>
      <c r="F19" s="112" t="s">
        <v>729</v>
      </c>
      <c r="G19" s="112" t="s">
        <v>719</v>
      </c>
      <c r="H19" s="112" t="s">
        <v>721</v>
      </c>
      <c r="I19" s="112" t="s">
        <v>714</v>
      </c>
      <c r="J19" s="112" t="s">
        <v>715</v>
      </c>
      <c r="K19" s="112" t="s">
        <v>715</v>
      </c>
      <c r="L19" s="112" t="s">
        <v>715</v>
      </c>
      <c r="M19" s="112" t="s">
        <v>715</v>
      </c>
      <c r="N19" s="112" t="s">
        <v>715</v>
      </c>
      <c r="O19" s="112">
        <v>1</v>
      </c>
      <c r="P19" s="112">
        <v>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2">
        <v>0</v>
      </c>
      <c r="Z19" s="112">
        <v>0</v>
      </c>
      <c r="AA19" s="112">
        <v>0</v>
      </c>
      <c r="AB19" s="112">
        <v>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 t="s">
        <v>729</v>
      </c>
      <c r="AL19" s="112" t="s">
        <v>797</v>
      </c>
      <c r="AM19" s="112">
        <v>22</v>
      </c>
      <c r="AN19" s="112" t="s">
        <v>732</v>
      </c>
      <c r="AO19" s="112" t="s">
        <v>715</v>
      </c>
      <c r="AP19" s="112">
        <v>0</v>
      </c>
      <c r="AQ19" s="112">
        <v>0</v>
      </c>
      <c r="AR19" s="112">
        <v>0</v>
      </c>
      <c r="AS19" s="112">
        <v>0</v>
      </c>
      <c r="AT19" s="112">
        <v>0</v>
      </c>
      <c r="AU19" s="112">
        <v>0</v>
      </c>
      <c r="AV19" s="112">
        <v>0</v>
      </c>
      <c r="AW19" s="112">
        <v>0</v>
      </c>
      <c r="AX19" s="112">
        <v>0</v>
      </c>
      <c r="AY19" s="112">
        <v>0</v>
      </c>
      <c r="AZ19" s="112">
        <v>0</v>
      </c>
      <c r="BA19" s="112">
        <v>0</v>
      </c>
      <c r="BB19" s="112">
        <v>0</v>
      </c>
      <c r="BC19" s="112">
        <v>0</v>
      </c>
      <c r="BD19" s="112">
        <v>0</v>
      </c>
      <c r="BE19" s="112">
        <v>0</v>
      </c>
      <c r="BF19" s="112">
        <v>0</v>
      </c>
      <c r="BG19" s="112">
        <v>0</v>
      </c>
      <c r="BH19" s="112">
        <v>0</v>
      </c>
      <c r="BI19" s="112">
        <v>0</v>
      </c>
      <c r="BJ19" s="112">
        <v>0</v>
      </c>
      <c r="BK19" s="112">
        <v>0</v>
      </c>
      <c r="BL19" s="112">
        <v>0</v>
      </c>
      <c r="BM19" s="112">
        <v>0</v>
      </c>
      <c r="BN19" s="112">
        <v>0</v>
      </c>
      <c r="BO19" s="112">
        <v>0</v>
      </c>
      <c r="BP19" s="112">
        <v>0</v>
      </c>
      <c r="BQ19" s="112">
        <v>0</v>
      </c>
      <c r="BR19" s="112">
        <v>0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0</v>
      </c>
      <c r="CA19" s="112">
        <v>0</v>
      </c>
      <c r="CB19" s="112">
        <v>0</v>
      </c>
      <c r="CC19" s="112">
        <v>0</v>
      </c>
      <c r="CD19" s="112">
        <v>0</v>
      </c>
      <c r="CE19" s="112">
        <v>0</v>
      </c>
      <c r="CF19" s="112">
        <v>0</v>
      </c>
      <c r="CG19" s="112">
        <v>0</v>
      </c>
      <c r="CH19" s="112">
        <v>0</v>
      </c>
      <c r="CI19" s="112">
        <v>0</v>
      </c>
      <c r="CJ19" s="112">
        <v>0</v>
      </c>
      <c r="CK19" s="112">
        <v>0</v>
      </c>
      <c r="CL19" s="112">
        <v>0</v>
      </c>
      <c r="CM19" s="112">
        <v>0</v>
      </c>
      <c r="CN19" s="112">
        <v>0</v>
      </c>
      <c r="CO19" s="112">
        <v>0</v>
      </c>
      <c r="CP19" s="112">
        <v>0</v>
      </c>
      <c r="CQ19" s="112">
        <v>0</v>
      </c>
      <c r="CR19" s="112">
        <v>0</v>
      </c>
      <c r="CS19" s="112">
        <v>0</v>
      </c>
      <c r="CT19" s="112">
        <v>0</v>
      </c>
      <c r="CU19" s="112">
        <v>0</v>
      </c>
      <c r="CV19" s="112">
        <v>0</v>
      </c>
      <c r="CW19" s="112">
        <v>0</v>
      </c>
      <c r="CX19" s="112">
        <v>0</v>
      </c>
      <c r="CY19" s="112">
        <v>0</v>
      </c>
      <c r="CZ19" s="112">
        <v>0</v>
      </c>
      <c r="DA19" s="112">
        <v>0</v>
      </c>
      <c r="DB19" s="112">
        <v>0</v>
      </c>
      <c r="DC19" s="112">
        <v>0</v>
      </c>
      <c r="DD19" s="112">
        <v>0</v>
      </c>
      <c r="DE19" s="112">
        <v>0</v>
      </c>
      <c r="DF19" s="112">
        <v>0</v>
      </c>
      <c r="DG19" s="112">
        <v>0</v>
      </c>
      <c r="DH19" s="112">
        <v>0</v>
      </c>
      <c r="DI19" s="112">
        <v>0</v>
      </c>
      <c r="DJ19" s="112">
        <v>0</v>
      </c>
      <c r="DK19" s="112">
        <v>0</v>
      </c>
      <c r="DL19" s="112">
        <v>0</v>
      </c>
      <c r="DM19" s="112">
        <v>0</v>
      </c>
      <c r="DN19" s="112">
        <v>0</v>
      </c>
      <c r="DO19" s="112">
        <v>0</v>
      </c>
      <c r="DP19" s="112">
        <v>0</v>
      </c>
      <c r="DQ19" s="112">
        <v>0</v>
      </c>
      <c r="DR19" s="112">
        <v>0</v>
      </c>
      <c r="DS19" s="112">
        <v>0</v>
      </c>
      <c r="DT19" s="112">
        <v>0</v>
      </c>
      <c r="DU19" s="112">
        <v>0</v>
      </c>
      <c r="DV19" s="112">
        <v>0</v>
      </c>
      <c r="DW19" s="112">
        <v>0</v>
      </c>
      <c r="DX19" s="112">
        <v>0</v>
      </c>
      <c r="DY19" s="112">
        <v>0</v>
      </c>
      <c r="DZ19" s="112">
        <v>0</v>
      </c>
      <c r="EA19" s="112">
        <v>0</v>
      </c>
      <c r="EB19" s="112">
        <v>0</v>
      </c>
      <c r="EC19" s="112">
        <v>0</v>
      </c>
      <c r="ED19" s="112">
        <v>0</v>
      </c>
      <c r="EE19" s="112">
        <v>0</v>
      </c>
      <c r="EF19" s="112">
        <v>0</v>
      </c>
    </row>
    <row r="20" spans="1:136" customFormat="1" x14ac:dyDescent="0.2">
      <c r="A20" s="112" t="s">
        <v>888</v>
      </c>
      <c r="B20" s="112" t="s">
        <v>150</v>
      </c>
      <c r="C20" s="112" t="s">
        <v>869</v>
      </c>
      <c r="D20" s="112" t="s">
        <v>739</v>
      </c>
      <c r="E20" s="112" t="s">
        <v>13</v>
      </c>
      <c r="F20" s="112" t="s">
        <v>729</v>
      </c>
      <c r="G20" s="112" t="s">
        <v>719</v>
      </c>
      <c r="H20" s="112" t="s">
        <v>721</v>
      </c>
      <c r="I20" s="112" t="s">
        <v>714</v>
      </c>
      <c r="J20" s="112" t="s">
        <v>721</v>
      </c>
      <c r="K20" s="112" t="s">
        <v>714</v>
      </c>
      <c r="L20" s="112" t="s">
        <v>715</v>
      </c>
      <c r="M20" s="112" t="s">
        <v>715</v>
      </c>
      <c r="N20" s="112" t="s">
        <v>715</v>
      </c>
      <c r="O20" s="112">
        <v>1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  <c r="Z20" s="112">
        <v>0</v>
      </c>
      <c r="AA20" s="112">
        <v>0</v>
      </c>
      <c r="AB20" s="112">
        <v>0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 t="s">
        <v>729</v>
      </c>
      <c r="AL20" s="112" t="s">
        <v>797</v>
      </c>
      <c r="AM20" s="112">
        <v>20</v>
      </c>
      <c r="AN20" s="112" t="s">
        <v>732</v>
      </c>
      <c r="AO20" s="112" t="s">
        <v>715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112">
        <v>0</v>
      </c>
      <c r="AW20" s="112">
        <v>0</v>
      </c>
      <c r="AX20" s="112">
        <v>0</v>
      </c>
      <c r="AY20" s="112">
        <v>0</v>
      </c>
      <c r="AZ20" s="112">
        <v>0</v>
      </c>
      <c r="BA20" s="112">
        <v>0</v>
      </c>
      <c r="BB20" s="112">
        <v>0</v>
      </c>
      <c r="BC20" s="112">
        <v>0</v>
      </c>
      <c r="BD20" s="112">
        <v>0</v>
      </c>
      <c r="BE20" s="112">
        <v>0</v>
      </c>
      <c r="BF20" s="112">
        <v>0</v>
      </c>
      <c r="BG20" s="112">
        <v>0</v>
      </c>
      <c r="BH20" s="112">
        <v>0</v>
      </c>
      <c r="BI20" s="112">
        <v>0</v>
      </c>
      <c r="BJ20" s="112">
        <v>0</v>
      </c>
      <c r="BK20" s="112">
        <v>0</v>
      </c>
      <c r="BL20" s="112">
        <v>0</v>
      </c>
      <c r="BM20" s="112">
        <v>0</v>
      </c>
      <c r="BN20" s="112">
        <v>0</v>
      </c>
      <c r="BO20" s="112">
        <v>0</v>
      </c>
      <c r="BP20" s="112">
        <v>0</v>
      </c>
      <c r="BQ20" s="112">
        <v>0</v>
      </c>
      <c r="BR20" s="112">
        <v>0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0</v>
      </c>
      <c r="CA20" s="112">
        <v>0</v>
      </c>
      <c r="CB20" s="112">
        <v>0</v>
      </c>
      <c r="CC20" s="112">
        <v>0</v>
      </c>
      <c r="CD20" s="112">
        <v>0</v>
      </c>
      <c r="CE20" s="112">
        <v>0</v>
      </c>
      <c r="CF20" s="112">
        <v>0</v>
      </c>
      <c r="CG20" s="112">
        <v>0</v>
      </c>
      <c r="CH20" s="112">
        <v>0</v>
      </c>
      <c r="CI20" s="112">
        <v>0</v>
      </c>
      <c r="CJ20" s="112">
        <v>0</v>
      </c>
      <c r="CK20" s="112">
        <v>0</v>
      </c>
      <c r="CL20" s="112">
        <v>0</v>
      </c>
      <c r="CM20" s="112">
        <v>0</v>
      </c>
      <c r="CN20" s="112">
        <v>0</v>
      </c>
      <c r="CO20" s="112">
        <v>0</v>
      </c>
      <c r="CP20" s="112">
        <v>0</v>
      </c>
      <c r="CQ20" s="112">
        <v>0</v>
      </c>
      <c r="CR20" s="112">
        <v>0</v>
      </c>
      <c r="CS20" s="112">
        <v>0</v>
      </c>
      <c r="CT20" s="112">
        <v>0</v>
      </c>
      <c r="CU20" s="112">
        <v>0</v>
      </c>
      <c r="CV20" s="112">
        <v>0</v>
      </c>
      <c r="CW20" s="112">
        <v>0</v>
      </c>
      <c r="CX20" s="112">
        <v>0</v>
      </c>
      <c r="CY20" s="112">
        <v>0</v>
      </c>
      <c r="CZ20" s="112">
        <v>0</v>
      </c>
      <c r="DA20" s="112">
        <v>0</v>
      </c>
      <c r="DB20" s="112">
        <v>0</v>
      </c>
      <c r="DC20" s="112">
        <v>0</v>
      </c>
      <c r="DD20" s="112">
        <v>0</v>
      </c>
      <c r="DE20" s="112">
        <v>0</v>
      </c>
      <c r="DF20" s="112">
        <v>0</v>
      </c>
      <c r="DG20" s="112">
        <v>0</v>
      </c>
      <c r="DH20" s="112">
        <v>0</v>
      </c>
      <c r="DI20" s="112">
        <v>0</v>
      </c>
      <c r="DJ20" s="112">
        <v>0</v>
      </c>
      <c r="DK20" s="112">
        <v>0</v>
      </c>
      <c r="DL20" s="112">
        <v>0</v>
      </c>
      <c r="DM20" s="112">
        <v>0</v>
      </c>
      <c r="DN20" s="112">
        <v>0</v>
      </c>
      <c r="DO20" s="112">
        <v>0</v>
      </c>
      <c r="DP20" s="112">
        <v>0</v>
      </c>
      <c r="DQ20" s="112">
        <v>0</v>
      </c>
      <c r="DR20" s="112">
        <v>0</v>
      </c>
      <c r="DS20" s="112">
        <v>0</v>
      </c>
      <c r="DT20" s="112">
        <v>0</v>
      </c>
      <c r="DU20" s="112">
        <v>0</v>
      </c>
      <c r="DV20" s="112">
        <v>0</v>
      </c>
      <c r="DW20" s="112">
        <v>0</v>
      </c>
      <c r="DX20" s="112">
        <v>0</v>
      </c>
      <c r="DY20" s="112">
        <v>0</v>
      </c>
      <c r="DZ20" s="112">
        <v>0</v>
      </c>
      <c r="EA20" s="112">
        <v>0</v>
      </c>
      <c r="EB20" s="112">
        <v>0</v>
      </c>
      <c r="EC20" s="112">
        <v>0</v>
      </c>
      <c r="ED20" s="112">
        <v>0</v>
      </c>
      <c r="EE20" s="112">
        <v>0</v>
      </c>
      <c r="EF20" s="112">
        <v>0</v>
      </c>
    </row>
    <row r="21" spans="1:136" customFormat="1" x14ac:dyDescent="0.2">
      <c r="A21" s="112" t="s">
        <v>889</v>
      </c>
      <c r="B21" s="112" t="s">
        <v>150</v>
      </c>
      <c r="C21" s="112" t="s">
        <v>869</v>
      </c>
      <c r="D21" s="112" t="s">
        <v>728</v>
      </c>
      <c r="E21" s="112" t="s">
        <v>13</v>
      </c>
      <c r="F21" s="112" t="s">
        <v>729</v>
      </c>
      <c r="G21" s="112" t="s">
        <v>719</v>
      </c>
      <c r="H21" s="112" t="s">
        <v>853</v>
      </c>
      <c r="I21" s="112" t="s">
        <v>714</v>
      </c>
      <c r="J21" s="112" t="s">
        <v>713</v>
      </c>
      <c r="K21" s="112" t="s">
        <v>714</v>
      </c>
      <c r="L21" s="112" t="s">
        <v>722</v>
      </c>
      <c r="M21" s="112" t="s">
        <v>715</v>
      </c>
      <c r="N21" s="112" t="s">
        <v>715</v>
      </c>
      <c r="O21" s="112">
        <v>1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0</v>
      </c>
      <c r="W21" s="112">
        <v>0</v>
      </c>
      <c r="X21" s="112">
        <v>0</v>
      </c>
      <c r="Y21" s="112">
        <v>0</v>
      </c>
      <c r="Z21" s="112">
        <v>0</v>
      </c>
      <c r="AA21" s="112">
        <v>0</v>
      </c>
      <c r="AB21" s="112">
        <v>0</v>
      </c>
      <c r="AC21" s="112">
        <v>0</v>
      </c>
      <c r="AD21" s="112">
        <v>0</v>
      </c>
      <c r="AE21" s="112">
        <v>0</v>
      </c>
      <c r="AF21" s="112">
        <v>0</v>
      </c>
      <c r="AG21" s="112">
        <v>0</v>
      </c>
      <c r="AH21" s="112">
        <v>0</v>
      </c>
      <c r="AI21" s="112">
        <v>0</v>
      </c>
      <c r="AJ21" s="112">
        <v>0</v>
      </c>
      <c r="AK21" s="112" t="s">
        <v>729</v>
      </c>
      <c r="AL21" s="112" t="s">
        <v>797</v>
      </c>
      <c r="AM21" s="112">
        <v>21</v>
      </c>
      <c r="AN21" s="112" t="s">
        <v>732</v>
      </c>
      <c r="AO21" s="112" t="s">
        <v>715</v>
      </c>
      <c r="AP21" s="112">
        <v>0</v>
      </c>
      <c r="AQ21" s="112">
        <v>0</v>
      </c>
      <c r="AR21" s="112">
        <v>0</v>
      </c>
      <c r="AS21" s="112">
        <v>0</v>
      </c>
      <c r="AT21" s="112">
        <v>0</v>
      </c>
      <c r="AU21" s="112">
        <v>0</v>
      </c>
      <c r="AV21" s="112">
        <v>0</v>
      </c>
      <c r="AW21" s="112">
        <v>0</v>
      </c>
      <c r="AX21" s="112">
        <v>0</v>
      </c>
      <c r="AY21" s="112">
        <v>0</v>
      </c>
      <c r="AZ21" s="112">
        <v>0</v>
      </c>
      <c r="BA21" s="112">
        <v>0</v>
      </c>
      <c r="BB21" s="112">
        <v>0</v>
      </c>
      <c r="BC21" s="112">
        <v>0</v>
      </c>
      <c r="BD21" s="112">
        <v>0</v>
      </c>
      <c r="BE21" s="112">
        <v>0</v>
      </c>
      <c r="BF21" s="112">
        <v>0</v>
      </c>
      <c r="BG21" s="112">
        <v>0</v>
      </c>
      <c r="BH21" s="112">
        <v>0</v>
      </c>
      <c r="BI21" s="112">
        <v>0</v>
      </c>
      <c r="BJ21" s="112">
        <v>0</v>
      </c>
      <c r="BK21" s="112">
        <v>0</v>
      </c>
      <c r="BL21" s="112">
        <v>0</v>
      </c>
      <c r="BM21" s="112">
        <v>0</v>
      </c>
      <c r="BN21" s="112">
        <v>0</v>
      </c>
      <c r="BO21" s="112">
        <v>0</v>
      </c>
      <c r="BP21" s="112">
        <v>0</v>
      </c>
      <c r="BQ21" s="112">
        <v>0</v>
      </c>
      <c r="BR21" s="112">
        <v>0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0</v>
      </c>
      <c r="CA21" s="112">
        <v>0</v>
      </c>
      <c r="CB21" s="112">
        <v>0</v>
      </c>
      <c r="CC21" s="112">
        <v>0</v>
      </c>
      <c r="CD21" s="112">
        <v>0</v>
      </c>
      <c r="CE21" s="112">
        <v>0</v>
      </c>
      <c r="CF21" s="112">
        <v>0</v>
      </c>
      <c r="CG21" s="112">
        <v>0</v>
      </c>
      <c r="CH21" s="112">
        <v>0</v>
      </c>
      <c r="CI21" s="112">
        <v>0</v>
      </c>
      <c r="CJ21" s="112">
        <v>0</v>
      </c>
      <c r="CK21" s="112">
        <v>0</v>
      </c>
      <c r="CL21" s="112">
        <v>0</v>
      </c>
      <c r="CM21" s="112">
        <v>0</v>
      </c>
      <c r="CN21" s="112">
        <v>0</v>
      </c>
      <c r="CO21" s="112">
        <v>0</v>
      </c>
      <c r="CP21" s="112">
        <v>0</v>
      </c>
      <c r="CQ21" s="112">
        <v>0</v>
      </c>
      <c r="CR21" s="112">
        <v>0</v>
      </c>
      <c r="CS21" s="112">
        <v>0</v>
      </c>
      <c r="CT21" s="112">
        <v>0</v>
      </c>
      <c r="CU21" s="112">
        <v>0</v>
      </c>
      <c r="CV21" s="112">
        <v>0</v>
      </c>
      <c r="CW21" s="112">
        <v>0</v>
      </c>
      <c r="CX21" s="112">
        <v>0</v>
      </c>
      <c r="CY21" s="112">
        <v>0</v>
      </c>
      <c r="CZ21" s="112">
        <v>0</v>
      </c>
      <c r="DA21" s="112">
        <v>0</v>
      </c>
      <c r="DB21" s="112">
        <v>0</v>
      </c>
      <c r="DC21" s="112">
        <v>0</v>
      </c>
      <c r="DD21" s="112">
        <v>0</v>
      </c>
      <c r="DE21" s="112">
        <v>0</v>
      </c>
      <c r="DF21" s="112">
        <v>0</v>
      </c>
      <c r="DG21" s="112">
        <v>0</v>
      </c>
      <c r="DH21" s="112">
        <v>0</v>
      </c>
      <c r="DI21" s="112">
        <v>0</v>
      </c>
      <c r="DJ21" s="112">
        <v>0</v>
      </c>
      <c r="DK21" s="112">
        <v>0</v>
      </c>
      <c r="DL21" s="112">
        <v>0</v>
      </c>
      <c r="DM21" s="112">
        <v>0</v>
      </c>
      <c r="DN21" s="112">
        <v>0</v>
      </c>
      <c r="DO21" s="112">
        <v>0</v>
      </c>
      <c r="DP21" s="112">
        <v>0</v>
      </c>
      <c r="DQ21" s="112">
        <v>0</v>
      </c>
      <c r="DR21" s="112">
        <v>0</v>
      </c>
      <c r="DS21" s="112">
        <v>0</v>
      </c>
      <c r="DT21" s="112">
        <v>0</v>
      </c>
      <c r="DU21" s="112">
        <v>0</v>
      </c>
      <c r="DV21" s="112">
        <v>0</v>
      </c>
      <c r="DW21" s="112">
        <v>0</v>
      </c>
      <c r="DX21" s="112">
        <v>0</v>
      </c>
      <c r="DY21" s="112">
        <v>0</v>
      </c>
      <c r="DZ21" s="112">
        <v>0</v>
      </c>
      <c r="EA21" s="112">
        <v>0</v>
      </c>
      <c r="EB21" s="112">
        <v>0</v>
      </c>
      <c r="EC21" s="112">
        <v>0</v>
      </c>
      <c r="ED21" s="112">
        <v>0</v>
      </c>
      <c r="EE21" s="112">
        <v>0</v>
      </c>
      <c r="EF21" s="112">
        <v>0</v>
      </c>
    </row>
    <row r="22" spans="1:136" customFormat="1" x14ac:dyDescent="0.2">
      <c r="A22" s="112" t="s">
        <v>890</v>
      </c>
      <c r="B22" s="112" t="s">
        <v>150</v>
      </c>
      <c r="C22" s="112" t="s">
        <v>869</v>
      </c>
      <c r="D22" s="112" t="s">
        <v>740</v>
      </c>
      <c r="E22" s="112" t="s">
        <v>13</v>
      </c>
      <c r="F22" s="112" t="s">
        <v>734</v>
      </c>
      <c r="G22" s="112" t="s">
        <v>712</v>
      </c>
      <c r="H22" s="112" t="s">
        <v>713</v>
      </c>
      <c r="I22" s="112" t="s">
        <v>714</v>
      </c>
      <c r="J22" s="112" t="s">
        <v>715</v>
      </c>
      <c r="K22" s="112" t="s">
        <v>715</v>
      </c>
      <c r="L22" s="112" t="s">
        <v>715</v>
      </c>
      <c r="M22" s="112" t="s">
        <v>715</v>
      </c>
      <c r="N22" s="112" t="s">
        <v>715</v>
      </c>
      <c r="O22" s="112">
        <v>1</v>
      </c>
      <c r="P22" s="112">
        <v>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2">
        <v>0</v>
      </c>
      <c r="Z22" s="112">
        <v>0</v>
      </c>
      <c r="AA22" s="112">
        <v>0</v>
      </c>
      <c r="AB22" s="112">
        <v>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 t="s">
        <v>734</v>
      </c>
      <c r="AL22" s="112" t="s">
        <v>797</v>
      </c>
      <c r="AM22" s="112">
        <v>21</v>
      </c>
      <c r="AN22" s="112" t="s">
        <v>732</v>
      </c>
      <c r="AO22" s="112" t="s">
        <v>715</v>
      </c>
      <c r="AP22" s="112">
        <v>0</v>
      </c>
      <c r="AQ22" s="112">
        <v>0</v>
      </c>
      <c r="AR22" s="112">
        <v>0</v>
      </c>
      <c r="AS22" s="112">
        <v>0</v>
      </c>
      <c r="AT22" s="112">
        <v>0</v>
      </c>
      <c r="AU22" s="112">
        <v>0</v>
      </c>
      <c r="AV22" s="112">
        <v>0</v>
      </c>
      <c r="AW22" s="112">
        <v>0</v>
      </c>
      <c r="AX22" s="112">
        <v>0</v>
      </c>
      <c r="AY22" s="112">
        <v>0</v>
      </c>
      <c r="AZ22" s="112">
        <v>0</v>
      </c>
      <c r="BA22" s="112">
        <v>0</v>
      </c>
      <c r="BB22" s="112">
        <v>0</v>
      </c>
      <c r="BC22" s="112">
        <v>0</v>
      </c>
      <c r="BD22" s="112">
        <v>0</v>
      </c>
      <c r="BE22" s="112">
        <v>0</v>
      </c>
      <c r="BF22" s="112">
        <v>0</v>
      </c>
      <c r="BG22" s="112">
        <v>0</v>
      </c>
      <c r="BH22" s="112">
        <v>0</v>
      </c>
      <c r="BI22" s="112">
        <v>0</v>
      </c>
      <c r="BJ22" s="112">
        <v>0</v>
      </c>
      <c r="BK22" s="112">
        <v>0</v>
      </c>
      <c r="BL22" s="112">
        <v>0</v>
      </c>
      <c r="BM22" s="112">
        <v>0</v>
      </c>
      <c r="BN22" s="112">
        <v>0</v>
      </c>
      <c r="BO22" s="112">
        <v>0</v>
      </c>
      <c r="BP22" s="112">
        <v>0</v>
      </c>
      <c r="BQ22" s="112">
        <v>0</v>
      </c>
      <c r="BR22" s="112">
        <v>0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0</v>
      </c>
      <c r="CA22" s="112">
        <v>0</v>
      </c>
      <c r="CB22" s="112">
        <v>0</v>
      </c>
      <c r="CC22" s="112">
        <v>0</v>
      </c>
      <c r="CD22" s="112">
        <v>0</v>
      </c>
      <c r="CE22" s="112">
        <v>0</v>
      </c>
      <c r="CF22" s="112">
        <v>0</v>
      </c>
      <c r="CG22" s="112">
        <v>0</v>
      </c>
      <c r="CH22" s="112">
        <v>0</v>
      </c>
      <c r="CI22" s="112">
        <v>0</v>
      </c>
      <c r="CJ22" s="112">
        <v>0</v>
      </c>
      <c r="CK22" s="112">
        <v>0</v>
      </c>
      <c r="CL22" s="112">
        <v>0</v>
      </c>
      <c r="CM22" s="112">
        <v>0</v>
      </c>
      <c r="CN22" s="112">
        <v>0</v>
      </c>
      <c r="CO22" s="112">
        <v>0</v>
      </c>
      <c r="CP22" s="112">
        <v>0</v>
      </c>
      <c r="CQ22" s="112">
        <v>0</v>
      </c>
      <c r="CR22" s="112">
        <v>0</v>
      </c>
      <c r="CS22" s="112">
        <v>0</v>
      </c>
      <c r="CT22" s="112">
        <v>0</v>
      </c>
      <c r="CU22" s="112">
        <v>0</v>
      </c>
      <c r="CV22" s="112">
        <v>0</v>
      </c>
      <c r="CW22" s="112">
        <v>0</v>
      </c>
      <c r="CX22" s="112">
        <v>0</v>
      </c>
      <c r="CY22" s="112">
        <v>0</v>
      </c>
      <c r="CZ22" s="112">
        <v>0</v>
      </c>
      <c r="DA22" s="112">
        <v>0</v>
      </c>
      <c r="DB22" s="112">
        <v>0</v>
      </c>
      <c r="DC22" s="112">
        <v>0</v>
      </c>
      <c r="DD22" s="112">
        <v>0</v>
      </c>
      <c r="DE22" s="112">
        <v>0</v>
      </c>
      <c r="DF22" s="112">
        <v>0</v>
      </c>
      <c r="DG22" s="112">
        <v>0</v>
      </c>
      <c r="DH22" s="112">
        <v>0</v>
      </c>
      <c r="DI22" s="112">
        <v>0</v>
      </c>
      <c r="DJ22" s="112">
        <v>0</v>
      </c>
      <c r="DK22" s="112">
        <v>0</v>
      </c>
      <c r="DL22" s="112">
        <v>0</v>
      </c>
      <c r="DM22" s="112">
        <v>0</v>
      </c>
      <c r="DN22" s="112">
        <v>0</v>
      </c>
      <c r="DO22" s="112">
        <v>0</v>
      </c>
      <c r="DP22" s="112">
        <v>0</v>
      </c>
      <c r="DQ22" s="112">
        <v>0</v>
      </c>
      <c r="DR22" s="112">
        <v>0</v>
      </c>
      <c r="DS22" s="112">
        <v>0</v>
      </c>
      <c r="DT22" s="112">
        <v>0</v>
      </c>
      <c r="DU22" s="112">
        <v>0</v>
      </c>
      <c r="DV22" s="112">
        <v>0</v>
      </c>
      <c r="DW22" s="112">
        <v>0</v>
      </c>
      <c r="DX22" s="112">
        <v>0</v>
      </c>
      <c r="DY22" s="112">
        <v>0</v>
      </c>
      <c r="DZ22" s="112">
        <v>0</v>
      </c>
      <c r="EA22" s="112">
        <v>0</v>
      </c>
      <c r="EB22" s="112">
        <v>0</v>
      </c>
      <c r="EC22" s="112">
        <v>0</v>
      </c>
      <c r="ED22" s="112">
        <v>0</v>
      </c>
      <c r="EE22" s="112">
        <v>0</v>
      </c>
      <c r="EF22" s="112">
        <v>0</v>
      </c>
    </row>
    <row r="23" spans="1:136" customFormat="1" x14ac:dyDescent="0.2">
      <c r="A23" s="112" t="s">
        <v>891</v>
      </c>
      <c r="B23" s="112" t="s">
        <v>150</v>
      </c>
      <c r="C23" s="112" t="s">
        <v>866</v>
      </c>
      <c r="D23" s="112" t="s">
        <v>717</v>
      </c>
      <c r="E23" s="112" t="s">
        <v>710</v>
      </c>
      <c r="F23" s="112" t="s">
        <v>726</v>
      </c>
      <c r="G23" s="112" t="s">
        <v>719</v>
      </c>
      <c r="H23" s="112" t="s">
        <v>720</v>
      </c>
      <c r="I23" s="112" t="s">
        <v>714</v>
      </c>
      <c r="J23" s="112" t="s">
        <v>715</v>
      </c>
      <c r="K23" s="112" t="s">
        <v>715</v>
      </c>
      <c r="L23" s="112" t="s">
        <v>715</v>
      </c>
      <c r="M23" s="112" t="s">
        <v>715</v>
      </c>
      <c r="N23" s="112" t="s">
        <v>715</v>
      </c>
      <c r="O23" s="112">
        <v>0</v>
      </c>
      <c r="P23" s="112">
        <v>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2">
        <v>0</v>
      </c>
      <c r="Z23" s="112">
        <v>0</v>
      </c>
      <c r="AA23" s="112">
        <v>0</v>
      </c>
      <c r="AB23" s="112">
        <v>1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  <c r="AL23" s="112">
        <v>0</v>
      </c>
      <c r="AM23" s="112">
        <v>0</v>
      </c>
      <c r="AN23" s="112">
        <v>0</v>
      </c>
      <c r="AO23" s="112">
        <v>0</v>
      </c>
      <c r="AP23" s="112">
        <v>0</v>
      </c>
      <c r="AQ23" s="112">
        <v>0</v>
      </c>
      <c r="AR23" s="112">
        <v>0</v>
      </c>
      <c r="AS23" s="112">
        <v>0</v>
      </c>
      <c r="AT23" s="112">
        <v>0</v>
      </c>
      <c r="AU23" s="112">
        <v>0</v>
      </c>
      <c r="AV23" s="112">
        <v>0</v>
      </c>
      <c r="AW23" s="112">
        <v>0</v>
      </c>
      <c r="AX23" s="112">
        <v>0</v>
      </c>
      <c r="AY23" s="112">
        <v>0</v>
      </c>
      <c r="AZ23" s="112">
        <v>0</v>
      </c>
      <c r="BA23" s="112">
        <v>0</v>
      </c>
      <c r="BB23" s="112">
        <v>0</v>
      </c>
      <c r="BC23" s="112">
        <v>0</v>
      </c>
      <c r="BD23" s="112">
        <v>0</v>
      </c>
      <c r="BE23" s="112">
        <v>0</v>
      </c>
      <c r="BF23" s="112">
        <v>0</v>
      </c>
      <c r="BG23" s="112">
        <v>0</v>
      </c>
      <c r="BH23" s="112">
        <v>0</v>
      </c>
      <c r="BI23" s="112">
        <v>0</v>
      </c>
      <c r="BJ23" s="112">
        <v>0</v>
      </c>
      <c r="BK23" s="112">
        <v>0</v>
      </c>
      <c r="BL23" s="112">
        <v>0</v>
      </c>
      <c r="BM23" s="112">
        <v>0</v>
      </c>
      <c r="BN23" s="112">
        <v>0</v>
      </c>
      <c r="BO23" s="112">
        <v>0</v>
      </c>
      <c r="BP23" s="112">
        <v>0</v>
      </c>
      <c r="BQ23" s="112">
        <v>0</v>
      </c>
      <c r="BR23" s="112">
        <v>0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0</v>
      </c>
      <c r="CA23" s="112">
        <v>0</v>
      </c>
      <c r="CB23" s="112">
        <v>0</v>
      </c>
      <c r="CC23" s="112">
        <v>0</v>
      </c>
      <c r="CD23" s="112">
        <v>0</v>
      </c>
      <c r="CE23" s="112">
        <v>0</v>
      </c>
      <c r="CF23" s="112">
        <v>0</v>
      </c>
      <c r="CG23" s="112">
        <v>0</v>
      </c>
      <c r="CH23" s="112">
        <v>0</v>
      </c>
      <c r="CI23" s="112">
        <v>0</v>
      </c>
      <c r="CJ23" s="112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 s="112">
        <v>0</v>
      </c>
      <c r="CS23" s="112">
        <v>0</v>
      </c>
      <c r="CT23" s="112">
        <v>0</v>
      </c>
      <c r="CU23" s="112">
        <v>0</v>
      </c>
      <c r="CV23" s="112">
        <v>0</v>
      </c>
      <c r="CW23" s="112">
        <v>0</v>
      </c>
      <c r="CX23" s="112" t="s">
        <v>745</v>
      </c>
      <c r="CY23" s="112" t="s">
        <v>716</v>
      </c>
      <c r="CZ23" s="112">
        <v>11</v>
      </c>
      <c r="DA23" s="112" t="s">
        <v>738</v>
      </c>
      <c r="DB23" s="112" t="s">
        <v>715</v>
      </c>
      <c r="DC23" s="112">
        <v>0</v>
      </c>
      <c r="DD23" s="112">
        <v>0</v>
      </c>
      <c r="DE23" s="112">
        <v>0</v>
      </c>
      <c r="DF23" s="112">
        <v>0</v>
      </c>
      <c r="DG23" s="112">
        <v>0</v>
      </c>
      <c r="DH23" s="112">
        <v>0</v>
      </c>
      <c r="DI23" s="112">
        <v>0</v>
      </c>
      <c r="DJ23" s="112">
        <v>0</v>
      </c>
      <c r="DK23" s="112">
        <v>0</v>
      </c>
      <c r="DL23" s="112">
        <v>0</v>
      </c>
      <c r="DM23" s="112">
        <v>0</v>
      </c>
      <c r="DN23" s="112">
        <v>0</v>
      </c>
      <c r="DO23" s="112">
        <v>0</v>
      </c>
      <c r="DP23" s="112">
        <v>0</v>
      </c>
      <c r="DQ23" s="112">
        <v>0</v>
      </c>
      <c r="DR23" s="112">
        <v>0</v>
      </c>
      <c r="DS23" s="112">
        <v>0</v>
      </c>
      <c r="DT23" s="112">
        <v>0</v>
      </c>
      <c r="DU23" s="112">
        <v>0</v>
      </c>
      <c r="DV23" s="112">
        <v>0</v>
      </c>
      <c r="DW23" s="112">
        <v>0</v>
      </c>
      <c r="DX23" s="112">
        <v>0</v>
      </c>
      <c r="DY23" s="112">
        <v>0</v>
      </c>
      <c r="DZ23" s="112">
        <v>0</v>
      </c>
      <c r="EA23" s="112">
        <v>0</v>
      </c>
      <c r="EB23" s="112">
        <v>0</v>
      </c>
      <c r="EC23" s="112">
        <v>0</v>
      </c>
      <c r="ED23" s="112">
        <v>0</v>
      </c>
      <c r="EE23" s="112">
        <v>0</v>
      </c>
      <c r="EF23" s="112">
        <v>0</v>
      </c>
    </row>
    <row r="24" spans="1:136" customFormat="1" x14ac:dyDescent="0.2">
      <c r="A24" s="112" t="s">
        <v>892</v>
      </c>
      <c r="B24" s="112" t="s">
        <v>150</v>
      </c>
      <c r="C24" s="112" t="s">
        <v>866</v>
      </c>
      <c r="D24" s="112" t="s">
        <v>740</v>
      </c>
      <c r="E24" s="112" t="s">
        <v>13</v>
      </c>
      <c r="F24" s="112" t="s">
        <v>734</v>
      </c>
      <c r="G24" s="112" t="s">
        <v>712</v>
      </c>
      <c r="H24" s="112" t="s">
        <v>720</v>
      </c>
      <c r="I24" s="112" t="s">
        <v>714</v>
      </c>
      <c r="J24" s="112" t="s">
        <v>827</v>
      </c>
      <c r="K24" s="112" t="s">
        <v>714</v>
      </c>
      <c r="L24" s="112" t="s">
        <v>722</v>
      </c>
      <c r="M24" s="112" t="s">
        <v>715</v>
      </c>
      <c r="N24" s="112" t="s">
        <v>715</v>
      </c>
      <c r="O24" s="112">
        <v>1</v>
      </c>
      <c r="P24" s="112">
        <v>0</v>
      </c>
      <c r="Q24" s="112">
        <v>0</v>
      </c>
      <c r="R24" s="112">
        <v>0</v>
      </c>
      <c r="S24" s="112">
        <v>0</v>
      </c>
      <c r="T24" s="112">
        <v>0</v>
      </c>
      <c r="U24" s="112">
        <v>0</v>
      </c>
      <c r="V24" s="112">
        <v>0</v>
      </c>
      <c r="W24" s="112">
        <v>1</v>
      </c>
      <c r="X24" s="112">
        <v>0</v>
      </c>
      <c r="Y24" s="112">
        <v>0</v>
      </c>
      <c r="Z24" s="112">
        <v>0</v>
      </c>
      <c r="AA24" s="112">
        <v>0</v>
      </c>
      <c r="AB24" s="112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 t="s">
        <v>734</v>
      </c>
      <c r="AL24" s="112" t="s">
        <v>723</v>
      </c>
      <c r="AM24" s="112">
        <v>17</v>
      </c>
      <c r="AN24" s="112" t="s">
        <v>732</v>
      </c>
      <c r="AO24" s="112" t="s">
        <v>715</v>
      </c>
      <c r="AP24" s="112">
        <v>0</v>
      </c>
      <c r="AQ24" s="112">
        <v>0</v>
      </c>
      <c r="AR24" s="112">
        <v>0</v>
      </c>
      <c r="AS24" s="112">
        <v>0</v>
      </c>
      <c r="AT24" s="112">
        <v>0</v>
      </c>
      <c r="AU24" s="112">
        <v>0</v>
      </c>
      <c r="AV24" s="112">
        <v>0</v>
      </c>
      <c r="AW24" s="112">
        <v>0</v>
      </c>
      <c r="AX24" s="112">
        <v>0</v>
      </c>
      <c r="AY24" s="112">
        <v>0</v>
      </c>
      <c r="AZ24" s="112">
        <v>0</v>
      </c>
      <c r="BA24" s="112">
        <v>0</v>
      </c>
      <c r="BB24" s="112">
        <v>0</v>
      </c>
      <c r="BC24" s="112">
        <v>0</v>
      </c>
      <c r="BD24" s="112">
        <v>0</v>
      </c>
      <c r="BE24" s="112">
        <v>0</v>
      </c>
      <c r="BF24" s="112">
        <v>0</v>
      </c>
      <c r="BG24" s="112">
        <v>0</v>
      </c>
      <c r="BH24" s="112">
        <v>0</v>
      </c>
      <c r="BI24" s="112">
        <v>0</v>
      </c>
      <c r="BJ24" s="112">
        <v>0</v>
      </c>
      <c r="BK24" s="112">
        <v>0</v>
      </c>
      <c r="BL24" s="112">
        <v>0</v>
      </c>
      <c r="BM24" s="112">
        <v>0</v>
      </c>
      <c r="BN24" s="112">
        <v>0</v>
      </c>
      <c r="BO24" s="112">
        <v>0</v>
      </c>
      <c r="BP24" s="112">
        <v>0</v>
      </c>
      <c r="BQ24" s="112">
        <v>0</v>
      </c>
      <c r="BR24" s="112">
        <v>0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 t="s">
        <v>736</v>
      </c>
      <c r="BZ24" s="112" t="s">
        <v>723</v>
      </c>
      <c r="CA24" s="112">
        <v>5</v>
      </c>
      <c r="CB24" s="112" t="s">
        <v>738</v>
      </c>
      <c r="CC24" s="112" t="s">
        <v>715</v>
      </c>
      <c r="CD24" s="112">
        <v>0</v>
      </c>
      <c r="CE24" s="112">
        <v>0</v>
      </c>
      <c r="CF24" s="112">
        <v>0</v>
      </c>
      <c r="CG24" s="112">
        <v>0</v>
      </c>
      <c r="CH24" s="112">
        <v>0</v>
      </c>
      <c r="CI24" s="112">
        <v>0</v>
      </c>
      <c r="CJ24" s="112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 s="112">
        <v>0</v>
      </c>
      <c r="CS24" s="112">
        <v>0</v>
      </c>
      <c r="CT24" s="112">
        <v>0</v>
      </c>
      <c r="CU24" s="112">
        <v>0</v>
      </c>
      <c r="CV24" s="112">
        <v>0</v>
      </c>
      <c r="CW24" s="112">
        <v>0</v>
      </c>
      <c r="CX24" s="112">
        <v>0</v>
      </c>
      <c r="CY24" s="112">
        <v>0</v>
      </c>
      <c r="CZ24" s="112">
        <v>0</v>
      </c>
      <c r="DA24" s="112">
        <v>0</v>
      </c>
      <c r="DB24" s="112">
        <v>0</v>
      </c>
      <c r="DC24" s="112">
        <v>0</v>
      </c>
      <c r="DD24" s="112">
        <v>0</v>
      </c>
      <c r="DE24" s="112">
        <v>0</v>
      </c>
      <c r="DF24" s="112">
        <v>0</v>
      </c>
      <c r="DG24" s="112">
        <v>0</v>
      </c>
      <c r="DH24" s="112">
        <v>0</v>
      </c>
      <c r="DI24" s="112">
        <v>0</v>
      </c>
      <c r="DJ24" s="112">
        <v>0</v>
      </c>
      <c r="DK24" s="112">
        <v>0</v>
      </c>
      <c r="DL24" s="112">
        <v>0</v>
      </c>
      <c r="DM24" s="112">
        <v>0</v>
      </c>
      <c r="DN24" s="112">
        <v>0</v>
      </c>
      <c r="DO24" s="112">
        <v>0</v>
      </c>
      <c r="DP24" s="112">
        <v>0</v>
      </c>
      <c r="DQ24" s="112">
        <v>0</v>
      </c>
      <c r="DR24" s="112">
        <v>0</v>
      </c>
      <c r="DS24" s="112">
        <v>0</v>
      </c>
      <c r="DT24" s="112">
        <v>0</v>
      </c>
      <c r="DU24" s="112">
        <v>0</v>
      </c>
      <c r="DV24" s="112">
        <v>0</v>
      </c>
      <c r="DW24" s="112">
        <v>0</v>
      </c>
      <c r="DX24" s="112">
        <v>0</v>
      </c>
      <c r="DY24" s="112">
        <v>0</v>
      </c>
      <c r="DZ24" s="112">
        <v>0</v>
      </c>
      <c r="EA24" s="112">
        <v>0</v>
      </c>
      <c r="EB24" s="112">
        <v>0</v>
      </c>
      <c r="EC24" s="112">
        <v>0</v>
      </c>
      <c r="ED24" s="112">
        <v>0</v>
      </c>
      <c r="EE24" s="112">
        <v>0</v>
      </c>
      <c r="EF24" s="112">
        <v>0</v>
      </c>
    </row>
    <row r="25" spans="1:136" customFormat="1" x14ac:dyDescent="0.2">
      <c r="A25" s="112" t="s">
        <v>893</v>
      </c>
      <c r="B25" s="112" t="s">
        <v>150</v>
      </c>
      <c r="C25" s="112" t="s">
        <v>866</v>
      </c>
      <c r="D25" s="112" t="s">
        <v>746</v>
      </c>
      <c r="E25" s="112" t="s">
        <v>710</v>
      </c>
      <c r="F25" s="112" t="s">
        <v>734</v>
      </c>
      <c r="G25" s="112" t="s">
        <v>719</v>
      </c>
      <c r="H25" s="112" t="s">
        <v>827</v>
      </c>
      <c r="I25" s="112" t="s">
        <v>714</v>
      </c>
      <c r="J25" s="112" t="s">
        <v>715</v>
      </c>
      <c r="K25" s="112" t="s">
        <v>715</v>
      </c>
      <c r="L25" s="112" t="s">
        <v>715</v>
      </c>
      <c r="M25" s="112" t="s">
        <v>715</v>
      </c>
      <c r="N25" s="112" t="s">
        <v>715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1</v>
      </c>
      <c r="X25" s="112">
        <v>0</v>
      </c>
      <c r="Y25" s="112">
        <v>0</v>
      </c>
      <c r="Z25" s="112">
        <v>0</v>
      </c>
      <c r="AA25" s="112">
        <v>0</v>
      </c>
      <c r="AB25" s="112">
        <v>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  <c r="AL25" s="112">
        <v>0</v>
      </c>
      <c r="AM25" s="112">
        <v>0</v>
      </c>
      <c r="AN25" s="112">
        <v>0</v>
      </c>
      <c r="AO25" s="112">
        <v>0</v>
      </c>
      <c r="AP25" s="112">
        <v>0</v>
      </c>
      <c r="AQ25" s="112">
        <v>0</v>
      </c>
      <c r="AR25" s="112">
        <v>0</v>
      </c>
      <c r="AS25" s="112">
        <v>0</v>
      </c>
      <c r="AT25" s="112">
        <v>0</v>
      </c>
      <c r="AU25" s="112">
        <v>0</v>
      </c>
      <c r="AV25" s="112">
        <v>0</v>
      </c>
      <c r="AW25" s="112">
        <v>0</v>
      </c>
      <c r="AX25" s="112">
        <v>0</v>
      </c>
      <c r="AY25" s="112">
        <v>0</v>
      </c>
      <c r="AZ25" s="112">
        <v>0</v>
      </c>
      <c r="BA25" s="112">
        <v>0</v>
      </c>
      <c r="BB25" s="112">
        <v>0</v>
      </c>
      <c r="BC25" s="112">
        <v>0</v>
      </c>
      <c r="BD25" s="112">
        <v>0</v>
      </c>
      <c r="BE25" s="112">
        <v>0</v>
      </c>
      <c r="BF25" s="112">
        <v>0</v>
      </c>
      <c r="BG25" s="112">
        <v>0</v>
      </c>
      <c r="BH25" s="112">
        <v>0</v>
      </c>
      <c r="BI25" s="112">
        <v>0</v>
      </c>
      <c r="BJ25" s="112">
        <v>0</v>
      </c>
      <c r="BK25" s="112">
        <v>0</v>
      </c>
      <c r="BL25" s="112">
        <v>0</v>
      </c>
      <c r="BM25" s="112">
        <v>0</v>
      </c>
      <c r="BN25" s="112">
        <v>0</v>
      </c>
      <c r="BO25" s="112">
        <v>0</v>
      </c>
      <c r="BP25" s="112">
        <v>0</v>
      </c>
      <c r="BQ25" s="112">
        <v>0</v>
      </c>
      <c r="BR25" s="112">
        <v>0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 t="s">
        <v>734</v>
      </c>
      <c r="BZ25" s="112" t="s">
        <v>716</v>
      </c>
      <c r="CA25" s="112">
        <v>23</v>
      </c>
      <c r="CB25" s="112" t="s">
        <v>850</v>
      </c>
      <c r="CC25" s="112" t="s">
        <v>730</v>
      </c>
      <c r="CD25" s="112">
        <v>0</v>
      </c>
      <c r="CE25" s="112">
        <v>0</v>
      </c>
      <c r="CF25" s="112">
        <v>0</v>
      </c>
      <c r="CG25" s="112">
        <v>0</v>
      </c>
      <c r="CH25" s="112">
        <v>0</v>
      </c>
      <c r="CI25" s="112">
        <v>0</v>
      </c>
      <c r="CJ25" s="112">
        <v>0</v>
      </c>
      <c r="CK25" s="112">
        <v>0</v>
      </c>
      <c r="CL25" s="112">
        <v>0</v>
      </c>
      <c r="CM25" s="112">
        <v>0</v>
      </c>
      <c r="CN25" s="112">
        <v>0</v>
      </c>
      <c r="CO25" s="112">
        <v>0</v>
      </c>
      <c r="CP25" s="112">
        <v>0</v>
      </c>
      <c r="CQ25" s="112">
        <v>0</v>
      </c>
      <c r="CR25" s="112">
        <v>0</v>
      </c>
      <c r="CS25" s="112">
        <v>0</v>
      </c>
      <c r="CT25" s="112">
        <v>0</v>
      </c>
      <c r="CU25" s="112">
        <v>0</v>
      </c>
      <c r="CV25" s="112">
        <v>0</v>
      </c>
      <c r="CW25" s="112">
        <v>0</v>
      </c>
      <c r="CX25" s="112">
        <v>0</v>
      </c>
      <c r="CY25" s="112">
        <v>0</v>
      </c>
      <c r="CZ25" s="112">
        <v>0</v>
      </c>
      <c r="DA25" s="112">
        <v>0</v>
      </c>
      <c r="DB25" s="112">
        <v>0</v>
      </c>
      <c r="DC25" s="112">
        <v>0</v>
      </c>
      <c r="DD25" s="112">
        <v>0</v>
      </c>
      <c r="DE25" s="112">
        <v>0</v>
      </c>
      <c r="DF25" s="112">
        <v>0</v>
      </c>
      <c r="DG25" s="112">
        <v>0</v>
      </c>
      <c r="DH25" s="112">
        <v>0</v>
      </c>
      <c r="DI25" s="112">
        <v>0</v>
      </c>
      <c r="DJ25" s="112">
        <v>0</v>
      </c>
      <c r="DK25" s="112">
        <v>0</v>
      </c>
      <c r="DL25" s="112">
        <v>0</v>
      </c>
      <c r="DM25" s="112">
        <v>0</v>
      </c>
      <c r="DN25" s="112">
        <v>0</v>
      </c>
      <c r="DO25" s="112">
        <v>0</v>
      </c>
      <c r="DP25" s="112">
        <v>0</v>
      </c>
      <c r="DQ25" s="112">
        <v>0</v>
      </c>
      <c r="DR25" s="112">
        <v>0</v>
      </c>
      <c r="DS25" s="112">
        <v>0</v>
      </c>
      <c r="DT25" s="112">
        <v>0</v>
      </c>
      <c r="DU25" s="112">
        <v>0</v>
      </c>
      <c r="DV25" s="112">
        <v>0</v>
      </c>
      <c r="DW25" s="112">
        <v>0</v>
      </c>
      <c r="DX25" s="112">
        <v>0</v>
      </c>
      <c r="DY25" s="112">
        <v>0</v>
      </c>
      <c r="DZ25" s="112">
        <v>0</v>
      </c>
      <c r="EA25" s="112">
        <v>0</v>
      </c>
      <c r="EB25" s="112">
        <v>0</v>
      </c>
      <c r="EC25" s="112">
        <v>0</v>
      </c>
      <c r="ED25" s="112">
        <v>0</v>
      </c>
      <c r="EE25" s="112">
        <v>0</v>
      </c>
      <c r="EF25" s="112">
        <v>0</v>
      </c>
    </row>
    <row r="26" spans="1:136" customFormat="1" x14ac:dyDescent="0.2">
      <c r="A26" s="112" t="s">
        <v>894</v>
      </c>
      <c r="B26" s="112" t="s">
        <v>150</v>
      </c>
      <c r="C26" s="112" t="s">
        <v>866</v>
      </c>
      <c r="D26" s="112" t="s">
        <v>741</v>
      </c>
      <c r="E26" s="112" t="s">
        <v>710</v>
      </c>
      <c r="F26" s="112" t="s">
        <v>729</v>
      </c>
      <c r="G26" s="112" t="s">
        <v>719</v>
      </c>
      <c r="H26" s="112" t="s">
        <v>720</v>
      </c>
      <c r="I26" s="112" t="s">
        <v>727</v>
      </c>
      <c r="J26" s="112" t="s">
        <v>715</v>
      </c>
      <c r="K26" s="112" t="s">
        <v>715</v>
      </c>
      <c r="L26" s="112" t="s">
        <v>715</v>
      </c>
      <c r="M26" s="112" t="s">
        <v>715</v>
      </c>
      <c r="N26" s="112" t="s">
        <v>715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1</v>
      </c>
      <c r="X26" s="112">
        <v>1</v>
      </c>
      <c r="Y26" s="112">
        <v>1</v>
      </c>
      <c r="Z26" s="112">
        <v>0</v>
      </c>
      <c r="AA26" s="112">
        <v>0</v>
      </c>
      <c r="AB26" s="112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  <c r="AL26" s="112">
        <v>0</v>
      </c>
      <c r="AM26" s="112">
        <v>0</v>
      </c>
      <c r="AN26" s="112">
        <v>0</v>
      </c>
      <c r="AO26" s="112">
        <v>0</v>
      </c>
      <c r="AP26" s="112">
        <v>0</v>
      </c>
      <c r="AQ26" s="112">
        <v>0</v>
      </c>
      <c r="AR26" s="112">
        <v>0</v>
      </c>
      <c r="AS26" s="112">
        <v>0</v>
      </c>
      <c r="AT26" s="112">
        <v>0</v>
      </c>
      <c r="AU26" s="112">
        <v>0</v>
      </c>
      <c r="AV26" s="112">
        <v>0</v>
      </c>
      <c r="AW26" s="112">
        <v>0</v>
      </c>
      <c r="AX26" s="112">
        <v>0</v>
      </c>
      <c r="AY26" s="112">
        <v>0</v>
      </c>
      <c r="AZ26" s="112">
        <v>0</v>
      </c>
      <c r="BA26" s="112">
        <v>0</v>
      </c>
      <c r="BB26" s="112">
        <v>0</v>
      </c>
      <c r="BC26" s="112">
        <v>0</v>
      </c>
      <c r="BD26" s="112">
        <v>0</v>
      </c>
      <c r="BE26" s="112">
        <v>0</v>
      </c>
      <c r="BF26" s="112">
        <v>0</v>
      </c>
      <c r="BG26" s="112">
        <v>0</v>
      </c>
      <c r="BH26" s="112">
        <v>0</v>
      </c>
      <c r="BI26" s="112">
        <v>0</v>
      </c>
      <c r="BJ26" s="112">
        <v>0</v>
      </c>
      <c r="BK26" s="112">
        <v>0</v>
      </c>
      <c r="BL26" s="112">
        <v>0</v>
      </c>
      <c r="BM26" s="112">
        <v>0</v>
      </c>
      <c r="BN26" s="112">
        <v>0</v>
      </c>
      <c r="BO26" s="112">
        <v>0</v>
      </c>
      <c r="BP26" s="112">
        <v>0</v>
      </c>
      <c r="BQ26" s="112">
        <v>0</v>
      </c>
      <c r="BR26" s="112">
        <v>0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 t="s">
        <v>729</v>
      </c>
      <c r="BZ26" s="112" t="s">
        <v>716</v>
      </c>
      <c r="CA26" s="112">
        <v>12</v>
      </c>
      <c r="CB26" s="112" t="s">
        <v>850</v>
      </c>
      <c r="CC26" s="112" t="s">
        <v>730</v>
      </c>
      <c r="CD26" s="112" t="s">
        <v>729</v>
      </c>
      <c r="CE26" s="112" t="s">
        <v>716</v>
      </c>
      <c r="CF26" s="112">
        <v>4</v>
      </c>
      <c r="CG26" s="112" t="s">
        <v>850</v>
      </c>
      <c r="CH26" s="112" t="s">
        <v>715</v>
      </c>
      <c r="CI26" s="112" t="s">
        <v>729</v>
      </c>
      <c r="CJ26" s="112" t="s">
        <v>716</v>
      </c>
      <c r="CK26" s="112">
        <v>13</v>
      </c>
      <c r="CL26" s="112" t="s">
        <v>850</v>
      </c>
      <c r="CM26" s="112" t="s">
        <v>715</v>
      </c>
      <c r="CN26" s="112">
        <v>0</v>
      </c>
      <c r="CO26" s="112">
        <v>0</v>
      </c>
      <c r="CP26" s="112">
        <v>0</v>
      </c>
      <c r="CQ26" s="112">
        <v>0</v>
      </c>
      <c r="CR26" s="112">
        <v>0</v>
      </c>
      <c r="CS26" s="112">
        <v>0</v>
      </c>
      <c r="CT26" s="112">
        <v>0</v>
      </c>
      <c r="CU26" s="112">
        <v>0</v>
      </c>
      <c r="CV26" s="112">
        <v>0</v>
      </c>
      <c r="CW26" s="112">
        <v>0</v>
      </c>
      <c r="CX26" s="112">
        <v>0</v>
      </c>
      <c r="CY26" s="112">
        <v>0</v>
      </c>
      <c r="CZ26" s="112">
        <v>0</v>
      </c>
      <c r="DA26" s="112">
        <v>0</v>
      </c>
      <c r="DB26" s="112">
        <v>0</v>
      </c>
      <c r="DC26" s="112">
        <v>0</v>
      </c>
      <c r="DD26" s="112">
        <v>0</v>
      </c>
      <c r="DE26" s="112">
        <v>0</v>
      </c>
      <c r="DF26" s="112">
        <v>0</v>
      </c>
      <c r="DG26" s="112">
        <v>0</v>
      </c>
      <c r="DH26" s="112">
        <v>0</v>
      </c>
      <c r="DI26" s="112">
        <v>0</v>
      </c>
      <c r="DJ26" s="112">
        <v>0</v>
      </c>
      <c r="DK26" s="112">
        <v>0</v>
      </c>
      <c r="DL26" s="112">
        <v>0</v>
      </c>
      <c r="DM26" s="112">
        <v>0</v>
      </c>
      <c r="DN26" s="112">
        <v>0</v>
      </c>
      <c r="DO26" s="112">
        <v>0</v>
      </c>
      <c r="DP26" s="112">
        <v>0</v>
      </c>
      <c r="DQ26" s="112">
        <v>0</v>
      </c>
      <c r="DR26" s="112">
        <v>0</v>
      </c>
      <c r="DS26" s="112">
        <v>0</v>
      </c>
      <c r="DT26" s="112">
        <v>0</v>
      </c>
      <c r="DU26" s="112">
        <v>0</v>
      </c>
      <c r="DV26" s="112">
        <v>0</v>
      </c>
      <c r="DW26" s="112">
        <v>0</v>
      </c>
      <c r="DX26" s="112">
        <v>0</v>
      </c>
      <c r="DY26" s="112">
        <v>0</v>
      </c>
      <c r="DZ26" s="112">
        <v>0</v>
      </c>
      <c r="EA26" s="112">
        <v>0</v>
      </c>
      <c r="EB26" s="112">
        <v>0</v>
      </c>
      <c r="EC26" s="112">
        <v>0</v>
      </c>
      <c r="ED26" s="112">
        <v>0</v>
      </c>
      <c r="EE26" s="112">
        <v>0</v>
      </c>
      <c r="EF26" s="112">
        <v>0</v>
      </c>
    </row>
    <row r="27" spans="1:136" customFormat="1" x14ac:dyDescent="0.2">
      <c r="A27" s="112" t="s">
        <v>895</v>
      </c>
      <c r="B27" s="112" t="s">
        <v>150</v>
      </c>
      <c r="C27" s="112" t="s">
        <v>866</v>
      </c>
      <c r="D27" s="112" t="s">
        <v>728</v>
      </c>
      <c r="E27" s="112" t="s">
        <v>13</v>
      </c>
      <c r="F27" s="112" t="s">
        <v>729</v>
      </c>
      <c r="G27" s="112" t="s">
        <v>733</v>
      </c>
      <c r="H27" s="112" t="s">
        <v>713</v>
      </c>
      <c r="I27" s="112" t="s">
        <v>714</v>
      </c>
      <c r="J27" s="112" t="s">
        <v>715</v>
      </c>
      <c r="K27" s="112" t="s">
        <v>715</v>
      </c>
      <c r="L27" s="112" t="s">
        <v>715</v>
      </c>
      <c r="M27" s="112" t="s">
        <v>857</v>
      </c>
      <c r="N27" s="112" t="s">
        <v>715</v>
      </c>
      <c r="O27" s="112">
        <v>1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1</v>
      </c>
      <c r="AG27" s="112">
        <v>0</v>
      </c>
      <c r="AH27" s="112">
        <v>0</v>
      </c>
      <c r="AI27" s="112">
        <v>0</v>
      </c>
      <c r="AJ27" s="112">
        <v>0</v>
      </c>
      <c r="AK27" s="112" t="s">
        <v>729</v>
      </c>
      <c r="AL27" s="112" t="s">
        <v>723</v>
      </c>
      <c r="AM27" s="112">
        <v>18</v>
      </c>
      <c r="AN27" s="112" t="s">
        <v>732</v>
      </c>
      <c r="AO27" s="112" t="s">
        <v>715</v>
      </c>
      <c r="AP27" s="112">
        <v>0</v>
      </c>
      <c r="AQ27" s="112">
        <v>0</v>
      </c>
      <c r="AR27" s="112">
        <v>0</v>
      </c>
      <c r="AS27" s="112">
        <v>0</v>
      </c>
      <c r="AT27" s="112">
        <v>0</v>
      </c>
      <c r="AU27" s="112">
        <v>0</v>
      </c>
      <c r="AV27" s="112">
        <v>0</v>
      </c>
      <c r="AW27" s="112">
        <v>0</v>
      </c>
      <c r="AX27" s="112">
        <v>0</v>
      </c>
      <c r="AY27" s="112">
        <v>0</v>
      </c>
      <c r="AZ27" s="112">
        <v>0</v>
      </c>
      <c r="BA27" s="112">
        <v>0</v>
      </c>
      <c r="BB27" s="112">
        <v>0</v>
      </c>
      <c r="BC27" s="112">
        <v>0</v>
      </c>
      <c r="BD27" s="112">
        <v>0</v>
      </c>
      <c r="BE27" s="112">
        <v>0</v>
      </c>
      <c r="BF27" s="112">
        <v>0</v>
      </c>
      <c r="BG27" s="112">
        <v>0</v>
      </c>
      <c r="BH27" s="112">
        <v>0</v>
      </c>
      <c r="BI27" s="112">
        <v>0</v>
      </c>
      <c r="BJ27" s="112">
        <v>0</v>
      </c>
      <c r="BK27" s="112">
        <v>0</v>
      </c>
      <c r="BL27" s="112">
        <v>0</v>
      </c>
      <c r="BM27" s="112">
        <v>0</v>
      </c>
      <c r="BN27" s="112">
        <v>0</v>
      </c>
      <c r="BO27" s="112">
        <v>0</v>
      </c>
      <c r="BP27" s="112">
        <v>0</v>
      </c>
      <c r="BQ27" s="112">
        <v>0</v>
      </c>
      <c r="BR27" s="112">
        <v>0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0</v>
      </c>
      <c r="CA27" s="112">
        <v>0</v>
      </c>
      <c r="CB27" s="112">
        <v>0</v>
      </c>
      <c r="CC27" s="112">
        <v>0</v>
      </c>
      <c r="CD27" s="112">
        <v>0</v>
      </c>
      <c r="CE27" s="112">
        <v>0</v>
      </c>
      <c r="CF27" s="112">
        <v>0</v>
      </c>
      <c r="CG27" s="112">
        <v>0</v>
      </c>
      <c r="CH27" s="112">
        <v>0</v>
      </c>
      <c r="CI27" s="112">
        <v>0</v>
      </c>
      <c r="CJ27" s="112">
        <v>0</v>
      </c>
      <c r="CK27" s="112">
        <v>0</v>
      </c>
      <c r="CL27" s="112">
        <v>0</v>
      </c>
      <c r="CM27" s="112">
        <v>0</v>
      </c>
      <c r="CN27" s="112">
        <v>0</v>
      </c>
      <c r="CO27" s="112">
        <v>0</v>
      </c>
      <c r="CP27" s="112">
        <v>0</v>
      </c>
      <c r="CQ27" s="112">
        <v>0</v>
      </c>
      <c r="CR27" s="112">
        <v>0</v>
      </c>
      <c r="CS27" s="112">
        <v>0</v>
      </c>
      <c r="CT27" s="112">
        <v>0</v>
      </c>
      <c r="CU27" s="112">
        <v>0</v>
      </c>
      <c r="CV27" s="112">
        <v>0</v>
      </c>
      <c r="CW27" s="112">
        <v>0</v>
      </c>
      <c r="CX27" s="112">
        <v>0</v>
      </c>
      <c r="CY27" s="112">
        <v>0</v>
      </c>
      <c r="CZ27" s="112">
        <v>0</v>
      </c>
      <c r="DA27" s="112">
        <v>0</v>
      </c>
      <c r="DB27" s="112">
        <v>0</v>
      </c>
      <c r="DC27" s="112">
        <v>0</v>
      </c>
      <c r="DD27" s="112">
        <v>0</v>
      </c>
      <c r="DE27" s="112">
        <v>0</v>
      </c>
      <c r="DF27" s="112">
        <v>0</v>
      </c>
      <c r="DG27" s="112">
        <v>0</v>
      </c>
      <c r="DH27" s="112">
        <v>0</v>
      </c>
      <c r="DI27" s="112">
        <v>0</v>
      </c>
      <c r="DJ27" s="112">
        <v>0</v>
      </c>
      <c r="DK27" s="112">
        <v>0</v>
      </c>
      <c r="DL27" s="112">
        <v>0</v>
      </c>
      <c r="DM27" s="112">
        <v>0</v>
      </c>
      <c r="DN27" s="112">
        <v>0</v>
      </c>
      <c r="DO27" s="112">
        <v>0</v>
      </c>
      <c r="DP27" s="112">
        <v>0</v>
      </c>
      <c r="DQ27" s="112">
        <v>0</v>
      </c>
      <c r="DR27" s="112" t="s">
        <v>729</v>
      </c>
      <c r="DS27" s="112" t="s">
        <v>723</v>
      </c>
      <c r="DT27" s="112">
        <v>4</v>
      </c>
      <c r="DU27" s="112" t="s">
        <v>738</v>
      </c>
      <c r="DV27" s="112" t="s">
        <v>715</v>
      </c>
      <c r="DW27" s="112">
        <v>0</v>
      </c>
      <c r="DX27" s="112">
        <v>0</v>
      </c>
      <c r="DY27" s="112">
        <v>0</v>
      </c>
      <c r="DZ27" s="112">
        <v>0</v>
      </c>
      <c r="EA27" s="112">
        <v>0</v>
      </c>
      <c r="EB27" s="112">
        <v>0</v>
      </c>
      <c r="EC27" s="112">
        <v>0</v>
      </c>
      <c r="ED27" s="112">
        <v>0</v>
      </c>
      <c r="EE27" s="112">
        <v>0</v>
      </c>
      <c r="EF27" s="112">
        <v>0</v>
      </c>
    </row>
    <row r="28" spans="1:136" customFormat="1" x14ac:dyDescent="0.2">
      <c r="A28" s="112" t="s">
        <v>896</v>
      </c>
      <c r="B28" s="112" t="s">
        <v>150</v>
      </c>
      <c r="C28" s="112" t="s">
        <v>866</v>
      </c>
      <c r="D28" s="112" t="s">
        <v>741</v>
      </c>
      <c r="E28" s="112" t="s">
        <v>710</v>
      </c>
      <c r="F28" s="112" t="s">
        <v>726</v>
      </c>
      <c r="G28" s="112" t="s">
        <v>719</v>
      </c>
      <c r="H28" s="112" t="s">
        <v>720</v>
      </c>
      <c r="I28" s="112" t="s">
        <v>714</v>
      </c>
      <c r="J28" s="112" t="s">
        <v>713</v>
      </c>
      <c r="K28" s="112" t="s">
        <v>727</v>
      </c>
      <c r="L28" s="112" t="s">
        <v>722</v>
      </c>
      <c r="M28" s="112" t="s">
        <v>715</v>
      </c>
      <c r="N28" s="112" t="s">
        <v>715</v>
      </c>
      <c r="O28" s="112">
        <v>0</v>
      </c>
      <c r="P28" s="112">
        <v>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2">
        <v>0</v>
      </c>
      <c r="Z28" s="112">
        <v>0</v>
      </c>
      <c r="AA28" s="112">
        <v>0</v>
      </c>
      <c r="AB28" s="112">
        <v>0</v>
      </c>
      <c r="AC28" s="112">
        <v>0</v>
      </c>
      <c r="AD28" s="112">
        <v>0</v>
      </c>
      <c r="AE28" s="112">
        <v>0</v>
      </c>
      <c r="AF28" s="112">
        <v>0</v>
      </c>
      <c r="AG28" s="112">
        <v>1</v>
      </c>
      <c r="AH28" s="112">
        <v>1</v>
      </c>
      <c r="AI28" s="112">
        <v>0</v>
      </c>
      <c r="AJ28" s="112">
        <v>0</v>
      </c>
      <c r="AK28" s="112">
        <v>0</v>
      </c>
      <c r="AL28" s="112">
        <v>0</v>
      </c>
      <c r="AM28" s="112">
        <v>0</v>
      </c>
      <c r="AN28" s="112">
        <v>0</v>
      </c>
      <c r="AO28" s="112">
        <v>0</v>
      </c>
      <c r="AP28" s="112">
        <v>0</v>
      </c>
      <c r="AQ28" s="112">
        <v>0</v>
      </c>
      <c r="AR28" s="112">
        <v>0</v>
      </c>
      <c r="AS28" s="112">
        <v>0</v>
      </c>
      <c r="AT28" s="112">
        <v>0</v>
      </c>
      <c r="AU28" s="112">
        <v>0</v>
      </c>
      <c r="AV28" s="112">
        <v>0</v>
      </c>
      <c r="AW28" s="112">
        <v>0</v>
      </c>
      <c r="AX28" s="112">
        <v>0</v>
      </c>
      <c r="AY28" s="112">
        <v>0</v>
      </c>
      <c r="AZ28" s="112">
        <v>0</v>
      </c>
      <c r="BA28" s="112">
        <v>0</v>
      </c>
      <c r="BB28" s="112">
        <v>0</v>
      </c>
      <c r="BC28" s="112">
        <v>0</v>
      </c>
      <c r="BD28" s="112">
        <v>0</v>
      </c>
      <c r="BE28" s="112">
        <v>0</v>
      </c>
      <c r="BF28" s="112">
        <v>0</v>
      </c>
      <c r="BG28" s="112">
        <v>0</v>
      </c>
      <c r="BH28" s="112">
        <v>0</v>
      </c>
      <c r="BI28" s="112">
        <v>0</v>
      </c>
      <c r="BJ28" s="112">
        <v>0</v>
      </c>
      <c r="BK28" s="112">
        <v>0</v>
      </c>
      <c r="BL28" s="112">
        <v>0</v>
      </c>
      <c r="BM28" s="112">
        <v>0</v>
      </c>
      <c r="BN28" s="112">
        <v>0</v>
      </c>
      <c r="BO28" s="112">
        <v>0</v>
      </c>
      <c r="BP28" s="112">
        <v>0</v>
      </c>
      <c r="BQ28" s="112">
        <v>0</v>
      </c>
      <c r="BR28" s="112">
        <v>0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0</v>
      </c>
      <c r="CA28" s="112">
        <v>0</v>
      </c>
      <c r="CB28" s="112">
        <v>0</v>
      </c>
      <c r="CC28" s="112">
        <v>0</v>
      </c>
      <c r="CD28" s="112">
        <v>0</v>
      </c>
      <c r="CE28" s="112">
        <v>0</v>
      </c>
      <c r="CF28" s="112">
        <v>0</v>
      </c>
      <c r="CG28" s="112">
        <v>0</v>
      </c>
      <c r="CH28" s="112">
        <v>0</v>
      </c>
      <c r="CI28" s="112">
        <v>0</v>
      </c>
      <c r="CJ28" s="112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 s="112">
        <v>0</v>
      </c>
      <c r="CS28" s="112">
        <v>0</v>
      </c>
      <c r="CT28" s="112">
        <v>0</v>
      </c>
      <c r="CU28" s="112">
        <v>0</v>
      </c>
      <c r="CV28" s="112">
        <v>0</v>
      </c>
      <c r="CW28" s="112">
        <v>0</v>
      </c>
      <c r="CX28" s="112">
        <v>0</v>
      </c>
      <c r="CY28" s="112">
        <v>0</v>
      </c>
      <c r="CZ28" s="112">
        <v>0</v>
      </c>
      <c r="DA28" s="112">
        <v>0</v>
      </c>
      <c r="DB28" s="112">
        <v>0</v>
      </c>
      <c r="DC28" s="112">
        <v>0</v>
      </c>
      <c r="DD28" s="112">
        <v>0</v>
      </c>
      <c r="DE28" s="112">
        <v>0</v>
      </c>
      <c r="DF28" s="112">
        <v>0</v>
      </c>
      <c r="DG28" s="112">
        <v>0</v>
      </c>
      <c r="DH28" s="112">
        <v>0</v>
      </c>
      <c r="DI28" s="112">
        <v>0</v>
      </c>
      <c r="DJ28" s="112">
        <v>0</v>
      </c>
      <c r="DK28" s="112">
        <v>0</v>
      </c>
      <c r="DL28" s="112">
        <v>0</v>
      </c>
      <c r="DM28" s="112">
        <v>0</v>
      </c>
      <c r="DN28" s="112">
        <v>0</v>
      </c>
      <c r="DO28" s="112">
        <v>0</v>
      </c>
      <c r="DP28" s="112">
        <v>0</v>
      </c>
      <c r="DQ28" s="112">
        <v>0</v>
      </c>
      <c r="DR28" s="112">
        <v>0</v>
      </c>
      <c r="DS28" s="112">
        <v>0</v>
      </c>
      <c r="DT28" s="112">
        <v>0</v>
      </c>
      <c r="DU28" s="112">
        <v>0</v>
      </c>
      <c r="DV28" s="112">
        <v>0</v>
      </c>
      <c r="DW28" s="112" t="s">
        <v>726</v>
      </c>
      <c r="DX28" s="112" t="s">
        <v>723</v>
      </c>
      <c r="DY28" s="112">
        <v>8</v>
      </c>
      <c r="DZ28" s="112" t="s">
        <v>850</v>
      </c>
      <c r="EA28" s="112" t="s">
        <v>715</v>
      </c>
      <c r="EB28" s="112" t="s">
        <v>745</v>
      </c>
      <c r="EC28" s="112" t="s">
        <v>723</v>
      </c>
      <c r="ED28" s="112">
        <v>4</v>
      </c>
      <c r="EE28" s="112" t="s">
        <v>738</v>
      </c>
      <c r="EF28" s="112" t="s">
        <v>715</v>
      </c>
    </row>
    <row r="29" spans="1:136" customFormat="1" x14ac:dyDescent="0.2">
      <c r="A29" s="112" t="s">
        <v>897</v>
      </c>
      <c r="B29" s="112" t="s">
        <v>150</v>
      </c>
      <c r="C29" s="112" t="s">
        <v>866</v>
      </c>
      <c r="D29" s="112" t="s">
        <v>725</v>
      </c>
      <c r="E29" s="112" t="s">
        <v>710</v>
      </c>
      <c r="F29" s="112" t="s">
        <v>726</v>
      </c>
      <c r="G29" s="112" t="s">
        <v>712</v>
      </c>
      <c r="H29" s="112" t="s">
        <v>713</v>
      </c>
      <c r="I29" s="112" t="s">
        <v>727</v>
      </c>
      <c r="J29" s="112" t="s">
        <v>853</v>
      </c>
      <c r="K29" s="112" t="s">
        <v>727</v>
      </c>
      <c r="L29" s="113" t="s">
        <v>722</v>
      </c>
      <c r="M29" s="112" t="s">
        <v>715</v>
      </c>
      <c r="N29" s="112" t="s">
        <v>715</v>
      </c>
      <c r="O29" s="112">
        <v>0</v>
      </c>
      <c r="P29" s="112">
        <v>0</v>
      </c>
      <c r="Q29" s="112">
        <v>0</v>
      </c>
      <c r="R29" s="112">
        <v>0</v>
      </c>
      <c r="S29" s="112">
        <v>1</v>
      </c>
      <c r="T29" s="112">
        <v>1</v>
      </c>
      <c r="U29" s="112">
        <v>0</v>
      </c>
      <c r="V29" s="112">
        <v>0</v>
      </c>
      <c r="W29" s="112">
        <v>0</v>
      </c>
      <c r="X29" s="112">
        <v>0</v>
      </c>
      <c r="Y29" s="112">
        <v>0</v>
      </c>
      <c r="Z29" s="112">
        <v>0</v>
      </c>
      <c r="AA29" s="112">
        <v>0</v>
      </c>
      <c r="AB29" s="112">
        <v>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  <c r="AL29" s="112">
        <v>0</v>
      </c>
      <c r="AM29" s="112">
        <v>0</v>
      </c>
      <c r="AN29" s="112">
        <v>0</v>
      </c>
      <c r="AO29" s="112">
        <v>0</v>
      </c>
      <c r="AP29" s="112">
        <v>0</v>
      </c>
      <c r="AQ29" s="112">
        <v>0</v>
      </c>
      <c r="AR29" s="112">
        <v>0</v>
      </c>
      <c r="AS29" s="112">
        <v>0</v>
      </c>
      <c r="AT29" s="112">
        <v>0</v>
      </c>
      <c r="AU29" s="112">
        <v>0</v>
      </c>
      <c r="AV29" s="112">
        <v>0</v>
      </c>
      <c r="AW29" s="112">
        <v>0</v>
      </c>
      <c r="AX29" s="112">
        <v>0</v>
      </c>
      <c r="AY29" s="112">
        <v>0</v>
      </c>
      <c r="AZ29" s="112">
        <v>0</v>
      </c>
      <c r="BA29" s="112">
        <v>0</v>
      </c>
      <c r="BB29" s="112">
        <v>0</v>
      </c>
      <c r="BC29" s="112">
        <v>0</v>
      </c>
      <c r="BD29" s="112">
        <v>0</v>
      </c>
      <c r="BE29" s="112" t="s">
        <v>726</v>
      </c>
      <c r="BF29" s="112" t="s">
        <v>716</v>
      </c>
      <c r="BG29" s="112">
        <v>17</v>
      </c>
      <c r="BH29" s="112" t="s">
        <v>850</v>
      </c>
      <c r="BI29" s="112" t="s">
        <v>715</v>
      </c>
      <c r="BJ29" s="112" t="s">
        <v>726</v>
      </c>
      <c r="BK29" s="112" t="s">
        <v>716</v>
      </c>
      <c r="BL29" s="112">
        <v>9</v>
      </c>
      <c r="BM29" s="112" t="s">
        <v>850</v>
      </c>
      <c r="BN29" s="112" t="s">
        <v>715</v>
      </c>
      <c r="BO29" s="112">
        <v>0</v>
      </c>
      <c r="BP29" s="112">
        <v>0</v>
      </c>
      <c r="BQ29" s="112">
        <v>0</v>
      </c>
      <c r="BR29" s="112">
        <v>0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0</v>
      </c>
      <c r="CA29" s="112">
        <v>0</v>
      </c>
      <c r="CB29" s="112">
        <v>0</v>
      </c>
      <c r="CC29" s="112">
        <v>0</v>
      </c>
      <c r="CD29" s="112">
        <v>0</v>
      </c>
      <c r="CE29" s="112">
        <v>0</v>
      </c>
      <c r="CF29" s="112">
        <v>0</v>
      </c>
      <c r="CG29" s="112">
        <v>0</v>
      </c>
      <c r="CH29" s="112">
        <v>0</v>
      </c>
      <c r="CI29" s="112">
        <v>0</v>
      </c>
      <c r="CJ29" s="112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 s="112">
        <v>0</v>
      </c>
      <c r="CS29" s="112">
        <v>0</v>
      </c>
      <c r="CT29" s="112">
        <v>0</v>
      </c>
      <c r="CU29" s="112">
        <v>0</v>
      </c>
      <c r="CV29" s="112">
        <v>0</v>
      </c>
      <c r="CW29" s="112">
        <v>0</v>
      </c>
      <c r="CX29" s="112">
        <v>0</v>
      </c>
      <c r="CY29" s="112">
        <v>0</v>
      </c>
      <c r="CZ29" s="112">
        <v>0</v>
      </c>
      <c r="DA29" s="112">
        <v>0</v>
      </c>
      <c r="DB29" s="112">
        <v>0</v>
      </c>
      <c r="DC29" s="112">
        <v>0</v>
      </c>
      <c r="DD29" s="112">
        <v>0</v>
      </c>
      <c r="DE29" s="112">
        <v>0</v>
      </c>
      <c r="DF29" s="112">
        <v>0</v>
      </c>
      <c r="DG29" s="112">
        <v>0</v>
      </c>
      <c r="DH29" s="112">
        <v>0</v>
      </c>
      <c r="DI29" s="112">
        <v>0</v>
      </c>
      <c r="DJ29" s="112">
        <v>0</v>
      </c>
      <c r="DK29" s="112">
        <v>0</v>
      </c>
      <c r="DL29" s="112">
        <v>0</v>
      </c>
      <c r="DM29" s="112">
        <v>0</v>
      </c>
      <c r="DN29" s="112">
        <v>0</v>
      </c>
      <c r="DO29" s="112">
        <v>0</v>
      </c>
      <c r="DP29" s="112">
        <v>0</v>
      </c>
      <c r="DQ29" s="112">
        <v>0</v>
      </c>
      <c r="DR29" s="112">
        <v>0</v>
      </c>
      <c r="DS29" s="112">
        <v>0</v>
      </c>
      <c r="DT29" s="112">
        <v>0</v>
      </c>
      <c r="DU29" s="112">
        <v>0</v>
      </c>
      <c r="DV29" s="112">
        <v>0</v>
      </c>
      <c r="DW29" s="112">
        <v>0</v>
      </c>
      <c r="DX29" s="112">
        <v>0</v>
      </c>
      <c r="DY29" s="112">
        <v>0</v>
      </c>
      <c r="DZ29" s="112">
        <v>0</v>
      </c>
      <c r="EA29" s="112">
        <v>0</v>
      </c>
      <c r="EB29" s="112">
        <v>0</v>
      </c>
      <c r="EC29" s="112">
        <v>0</v>
      </c>
      <c r="ED29" s="112">
        <v>0</v>
      </c>
      <c r="EE29" s="112">
        <v>0</v>
      </c>
      <c r="EF29" s="112">
        <v>0</v>
      </c>
    </row>
    <row r="30" spans="1:136" customFormat="1" x14ac:dyDescent="0.2">
      <c r="A30" s="112" t="s">
        <v>898</v>
      </c>
      <c r="B30" s="112" t="s">
        <v>150</v>
      </c>
      <c r="C30" s="112" t="s">
        <v>866</v>
      </c>
      <c r="D30" s="112" t="s">
        <v>717</v>
      </c>
      <c r="E30" s="112" t="s">
        <v>710</v>
      </c>
      <c r="F30" s="112" t="s">
        <v>731</v>
      </c>
      <c r="G30" s="112" t="s">
        <v>712</v>
      </c>
      <c r="H30" s="112" t="s">
        <v>827</v>
      </c>
      <c r="I30" s="112" t="s">
        <v>727</v>
      </c>
      <c r="J30" s="112" t="s">
        <v>827</v>
      </c>
      <c r="K30" s="112" t="s">
        <v>727</v>
      </c>
      <c r="L30" s="112" t="s">
        <v>722</v>
      </c>
      <c r="M30" s="112" t="s">
        <v>856</v>
      </c>
      <c r="N30" s="112" t="s">
        <v>899</v>
      </c>
      <c r="O30" s="112">
        <v>0</v>
      </c>
      <c r="P30" s="112">
        <v>0</v>
      </c>
      <c r="Q30" s="112">
        <v>0</v>
      </c>
      <c r="R30" s="112">
        <v>0</v>
      </c>
      <c r="S30" s="112">
        <v>0</v>
      </c>
      <c r="T30" s="112">
        <v>0</v>
      </c>
      <c r="U30" s="112">
        <v>0</v>
      </c>
      <c r="V30" s="112">
        <v>0</v>
      </c>
      <c r="W30" s="112">
        <v>0</v>
      </c>
      <c r="X30" s="112">
        <v>0</v>
      </c>
      <c r="Y30" s="112">
        <v>0</v>
      </c>
      <c r="Z30" s="112">
        <v>0</v>
      </c>
      <c r="AA30" s="112">
        <v>1</v>
      </c>
      <c r="AB30" s="112">
        <v>1</v>
      </c>
      <c r="AC30" s="112">
        <v>0</v>
      </c>
      <c r="AD30" s="112">
        <v>0</v>
      </c>
      <c r="AE30" s="112">
        <v>0</v>
      </c>
      <c r="AF30" s="112">
        <v>0</v>
      </c>
      <c r="AG30" s="112">
        <v>0</v>
      </c>
      <c r="AH30" s="112">
        <v>0</v>
      </c>
      <c r="AI30" s="112">
        <v>0</v>
      </c>
      <c r="AJ30" s="112">
        <v>0</v>
      </c>
      <c r="AK30" s="112">
        <v>0</v>
      </c>
      <c r="AL30" s="112">
        <v>0</v>
      </c>
      <c r="AM30" s="112">
        <v>0</v>
      </c>
      <c r="AN30" s="112">
        <v>0</v>
      </c>
      <c r="AO30" s="112">
        <v>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112">
        <v>0</v>
      </c>
      <c r="AW30" s="112">
        <v>0</v>
      </c>
      <c r="AX30" s="112">
        <v>0</v>
      </c>
      <c r="AY30" s="112">
        <v>0</v>
      </c>
      <c r="AZ30" s="112">
        <v>0</v>
      </c>
      <c r="BA30" s="112">
        <v>0</v>
      </c>
      <c r="BB30" s="112">
        <v>0</v>
      </c>
      <c r="BC30" s="112">
        <v>0</v>
      </c>
      <c r="BD30" s="112">
        <v>0</v>
      </c>
      <c r="BE30" s="112">
        <v>0</v>
      </c>
      <c r="BF30" s="112">
        <v>0</v>
      </c>
      <c r="BG30" s="112">
        <v>0</v>
      </c>
      <c r="BH30" s="112">
        <v>0</v>
      </c>
      <c r="BI30" s="112">
        <v>0</v>
      </c>
      <c r="BJ30" s="112">
        <v>0</v>
      </c>
      <c r="BK30" s="112">
        <v>0</v>
      </c>
      <c r="BL30" s="112">
        <v>0</v>
      </c>
      <c r="BM30" s="112">
        <v>0</v>
      </c>
      <c r="BN30" s="112">
        <v>0</v>
      </c>
      <c r="BO30" s="112">
        <v>0</v>
      </c>
      <c r="BP30" s="112">
        <v>0</v>
      </c>
      <c r="BQ30" s="112">
        <v>0</v>
      </c>
      <c r="BR30" s="112">
        <v>0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0</v>
      </c>
      <c r="CA30" s="112">
        <v>0</v>
      </c>
      <c r="CB30" s="112">
        <v>0</v>
      </c>
      <c r="CC30" s="112">
        <v>0</v>
      </c>
      <c r="CD30" s="112">
        <v>0</v>
      </c>
      <c r="CE30" s="112">
        <v>0</v>
      </c>
      <c r="CF30" s="112">
        <v>0</v>
      </c>
      <c r="CG30" s="112">
        <v>0</v>
      </c>
      <c r="CH30" s="112">
        <v>0</v>
      </c>
      <c r="CI30" s="112">
        <v>0</v>
      </c>
      <c r="CJ30" s="112">
        <v>0</v>
      </c>
      <c r="CK30" s="112">
        <v>0</v>
      </c>
      <c r="CL30" s="112">
        <v>0</v>
      </c>
      <c r="CM30" s="112">
        <v>0</v>
      </c>
      <c r="CN30" s="112">
        <v>0</v>
      </c>
      <c r="CO30" s="112">
        <v>0</v>
      </c>
      <c r="CP30" s="112">
        <v>0</v>
      </c>
      <c r="CQ30" s="112">
        <v>0</v>
      </c>
      <c r="CR30" s="112">
        <v>0</v>
      </c>
      <c r="CS30" s="112" t="s">
        <v>718</v>
      </c>
      <c r="CT30" s="112" t="s">
        <v>723</v>
      </c>
      <c r="CU30" s="112">
        <v>12</v>
      </c>
      <c r="CV30" s="112" t="s">
        <v>850</v>
      </c>
      <c r="CW30" s="112" t="s">
        <v>715</v>
      </c>
      <c r="CX30" s="112" t="s">
        <v>745</v>
      </c>
      <c r="CY30" s="112" t="s">
        <v>723</v>
      </c>
      <c r="CZ30" s="112">
        <v>2</v>
      </c>
      <c r="DA30" s="112" t="s">
        <v>850</v>
      </c>
      <c r="DB30" s="112" t="s">
        <v>715</v>
      </c>
      <c r="DC30" s="112">
        <v>0</v>
      </c>
      <c r="DD30" s="112">
        <v>0</v>
      </c>
      <c r="DE30" s="112">
        <v>0</v>
      </c>
      <c r="DF30" s="112">
        <v>0</v>
      </c>
      <c r="DG30" s="112">
        <v>0</v>
      </c>
      <c r="DH30" s="112">
        <v>0</v>
      </c>
      <c r="DI30" s="112">
        <v>0</v>
      </c>
      <c r="DJ30" s="112">
        <v>0</v>
      </c>
      <c r="DK30" s="112">
        <v>0</v>
      </c>
      <c r="DL30" s="112">
        <v>0</v>
      </c>
      <c r="DM30" s="112">
        <v>0</v>
      </c>
      <c r="DN30" s="112">
        <v>0</v>
      </c>
      <c r="DO30" s="112">
        <v>0</v>
      </c>
      <c r="DP30" s="112">
        <v>0</v>
      </c>
      <c r="DQ30" s="112">
        <v>0</v>
      </c>
      <c r="DR30" s="112">
        <v>0</v>
      </c>
      <c r="DS30" s="112">
        <v>0</v>
      </c>
      <c r="DT30" s="112">
        <v>0</v>
      </c>
      <c r="DU30" s="112">
        <v>0</v>
      </c>
      <c r="DV30" s="112">
        <v>0</v>
      </c>
      <c r="DW30" s="112">
        <v>0</v>
      </c>
      <c r="DX30" s="112">
        <v>0</v>
      </c>
      <c r="DY30" s="112">
        <v>0</v>
      </c>
      <c r="DZ30" s="112">
        <v>0</v>
      </c>
      <c r="EA30" s="112">
        <v>0</v>
      </c>
      <c r="EB30" s="112">
        <v>0</v>
      </c>
      <c r="EC30" s="112">
        <v>0</v>
      </c>
      <c r="ED30" s="112">
        <v>0</v>
      </c>
      <c r="EE30" s="112">
        <v>0</v>
      </c>
      <c r="EF30" s="112">
        <v>0</v>
      </c>
    </row>
    <row r="31" spans="1:136" customFormat="1" x14ac:dyDescent="0.2">
      <c r="A31" s="112" t="s">
        <v>900</v>
      </c>
      <c r="B31" s="112" t="s">
        <v>150</v>
      </c>
      <c r="C31" s="112" t="s">
        <v>869</v>
      </c>
      <c r="D31" s="112" t="s">
        <v>741</v>
      </c>
      <c r="E31" s="112" t="s">
        <v>13</v>
      </c>
      <c r="F31" s="112" t="s">
        <v>711</v>
      </c>
      <c r="G31" s="112" t="s">
        <v>719</v>
      </c>
      <c r="H31" s="112" t="s">
        <v>721</v>
      </c>
      <c r="I31" s="112" t="s">
        <v>714</v>
      </c>
      <c r="J31" s="112" t="s">
        <v>715</v>
      </c>
      <c r="K31" s="112" t="s">
        <v>715</v>
      </c>
      <c r="L31" s="112" t="s">
        <v>715</v>
      </c>
      <c r="M31" s="112" t="s">
        <v>715</v>
      </c>
      <c r="N31" s="112" t="s">
        <v>715</v>
      </c>
      <c r="O31" s="112">
        <v>1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 t="s">
        <v>711</v>
      </c>
      <c r="AL31" s="112" t="s">
        <v>723</v>
      </c>
      <c r="AM31" s="112">
        <v>20</v>
      </c>
      <c r="AN31" s="112" t="s">
        <v>732</v>
      </c>
      <c r="AO31" s="112" t="s">
        <v>715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112">
        <v>0</v>
      </c>
      <c r="AW31" s="112">
        <v>0</v>
      </c>
      <c r="AX31" s="112">
        <v>0</v>
      </c>
      <c r="AY31" s="112">
        <v>0</v>
      </c>
      <c r="AZ31" s="112">
        <v>0</v>
      </c>
      <c r="BA31" s="112">
        <v>0</v>
      </c>
      <c r="BB31" s="112">
        <v>0</v>
      </c>
      <c r="BC31" s="112">
        <v>0</v>
      </c>
      <c r="BD31" s="112">
        <v>0</v>
      </c>
      <c r="BE31" s="112">
        <v>0</v>
      </c>
      <c r="BF31" s="112">
        <v>0</v>
      </c>
      <c r="BG31" s="112">
        <v>0</v>
      </c>
      <c r="BH31" s="112">
        <v>0</v>
      </c>
      <c r="BI31" s="112">
        <v>0</v>
      </c>
      <c r="BJ31" s="112">
        <v>0</v>
      </c>
      <c r="BK31" s="112">
        <v>0</v>
      </c>
      <c r="BL31" s="112">
        <v>0</v>
      </c>
      <c r="BM31" s="112">
        <v>0</v>
      </c>
      <c r="BN31" s="112">
        <v>0</v>
      </c>
      <c r="BO31" s="112">
        <v>0</v>
      </c>
      <c r="BP31" s="112">
        <v>0</v>
      </c>
      <c r="BQ31" s="112">
        <v>0</v>
      </c>
      <c r="BR31" s="112">
        <v>0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0</v>
      </c>
      <c r="CA31" s="112">
        <v>0</v>
      </c>
      <c r="CB31" s="112">
        <v>0</v>
      </c>
      <c r="CC31" s="112">
        <v>0</v>
      </c>
      <c r="CD31" s="112">
        <v>0</v>
      </c>
      <c r="CE31" s="112">
        <v>0</v>
      </c>
      <c r="CF31" s="112">
        <v>0</v>
      </c>
      <c r="CG31" s="112">
        <v>0</v>
      </c>
      <c r="CH31" s="112">
        <v>0</v>
      </c>
      <c r="CI31" s="112">
        <v>0</v>
      </c>
      <c r="CJ31" s="112">
        <v>0</v>
      </c>
      <c r="CK31" s="112">
        <v>0</v>
      </c>
      <c r="CL31" s="112">
        <v>0</v>
      </c>
      <c r="CM31" s="112">
        <v>0</v>
      </c>
      <c r="CN31" s="112">
        <v>0</v>
      </c>
      <c r="CO31" s="112">
        <v>0</v>
      </c>
      <c r="CP31" s="112">
        <v>0</v>
      </c>
      <c r="CQ31" s="112">
        <v>0</v>
      </c>
      <c r="CR31" s="112">
        <v>0</v>
      </c>
      <c r="CS31" s="112">
        <v>0</v>
      </c>
      <c r="CT31" s="112">
        <v>0</v>
      </c>
      <c r="CU31" s="112">
        <v>0</v>
      </c>
      <c r="CV31" s="112">
        <v>0</v>
      </c>
      <c r="CW31" s="112">
        <v>0</v>
      </c>
      <c r="CX31" s="112">
        <v>0</v>
      </c>
      <c r="CY31" s="112">
        <v>0</v>
      </c>
      <c r="CZ31" s="112">
        <v>0</v>
      </c>
      <c r="DA31" s="112">
        <v>0</v>
      </c>
      <c r="DB31" s="112">
        <v>0</v>
      </c>
      <c r="DC31" s="112">
        <v>0</v>
      </c>
      <c r="DD31" s="112">
        <v>0</v>
      </c>
      <c r="DE31" s="112">
        <v>0</v>
      </c>
      <c r="DF31" s="112">
        <v>0</v>
      </c>
      <c r="DG31" s="112">
        <v>0</v>
      </c>
      <c r="DH31" s="112">
        <v>0</v>
      </c>
      <c r="DI31" s="112">
        <v>0</v>
      </c>
      <c r="DJ31" s="112">
        <v>0</v>
      </c>
      <c r="DK31" s="112">
        <v>0</v>
      </c>
      <c r="DL31" s="112">
        <v>0</v>
      </c>
      <c r="DM31" s="112">
        <v>0</v>
      </c>
      <c r="DN31" s="112">
        <v>0</v>
      </c>
      <c r="DO31" s="112">
        <v>0</v>
      </c>
      <c r="DP31" s="112">
        <v>0</v>
      </c>
      <c r="DQ31" s="112">
        <v>0</v>
      </c>
      <c r="DR31" s="112">
        <v>0</v>
      </c>
      <c r="DS31" s="112">
        <v>0</v>
      </c>
      <c r="DT31" s="112">
        <v>0</v>
      </c>
      <c r="DU31" s="112">
        <v>0</v>
      </c>
      <c r="DV31" s="112">
        <v>0</v>
      </c>
      <c r="DW31" s="112">
        <v>0</v>
      </c>
      <c r="DX31" s="112">
        <v>0</v>
      </c>
      <c r="DY31" s="112">
        <v>0</v>
      </c>
      <c r="DZ31" s="112">
        <v>0</v>
      </c>
      <c r="EA31" s="112">
        <v>0</v>
      </c>
      <c r="EB31" s="112">
        <v>0</v>
      </c>
      <c r="EC31" s="112">
        <v>0</v>
      </c>
      <c r="ED31" s="112">
        <v>0</v>
      </c>
      <c r="EE31" s="112">
        <v>0</v>
      </c>
      <c r="EF31" s="112">
        <v>0</v>
      </c>
    </row>
    <row r="32" spans="1:136" customFormat="1" x14ac:dyDescent="0.2">
      <c r="A32" s="112" t="s">
        <v>901</v>
      </c>
      <c r="B32" s="112" t="s">
        <v>150</v>
      </c>
      <c r="C32" s="112" t="s">
        <v>866</v>
      </c>
      <c r="D32" s="112" t="s">
        <v>725</v>
      </c>
      <c r="E32" s="112" t="s">
        <v>710</v>
      </c>
      <c r="F32" s="112" t="s">
        <v>726</v>
      </c>
      <c r="G32" s="112" t="s">
        <v>712</v>
      </c>
      <c r="H32" s="112" t="s">
        <v>721</v>
      </c>
      <c r="I32" s="112" t="s">
        <v>727</v>
      </c>
      <c r="J32" s="112" t="s">
        <v>720</v>
      </c>
      <c r="K32" s="112" t="s">
        <v>727</v>
      </c>
      <c r="L32" s="112" t="s">
        <v>722</v>
      </c>
      <c r="M32" s="112" t="s">
        <v>715</v>
      </c>
      <c r="N32" s="112" t="s">
        <v>715</v>
      </c>
      <c r="O32" s="112">
        <v>0</v>
      </c>
      <c r="P32" s="112">
        <v>1</v>
      </c>
      <c r="Q32" s="112">
        <v>1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2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  <c r="AL32" s="112">
        <v>0</v>
      </c>
      <c r="AM32" s="112">
        <v>0</v>
      </c>
      <c r="AN32" s="112">
        <v>0</v>
      </c>
      <c r="AO32" s="112">
        <v>0</v>
      </c>
      <c r="AP32" s="112" t="s">
        <v>726</v>
      </c>
      <c r="AQ32" s="112" t="s">
        <v>716</v>
      </c>
      <c r="AR32" s="112">
        <v>37</v>
      </c>
      <c r="AS32" s="112" t="s">
        <v>850</v>
      </c>
      <c r="AT32" s="112" t="s">
        <v>715</v>
      </c>
      <c r="AU32" s="112" t="s">
        <v>736</v>
      </c>
      <c r="AV32" s="112" t="s">
        <v>716</v>
      </c>
      <c r="AW32" s="112">
        <v>3</v>
      </c>
      <c r="AX32" s="112" t="s">
        <v>850</v>
      </c>
      <c r="AY32" s="112" t="s">
        <v>715</v>
      </c>
      <c r="AZ32" s="112">
        <v>0</v>
      </c>
      <c r="BA32" s="112">
        <v>0</v>
      </c>
      <c r="BB32" s="112">
        <v>0</v>
      </c>
      <c r="BC32" s="112">
        <v>0</v>
      </c>
      <c r="BD32" s="112">
        <v>0</v>
      </c>
      <c r="BE32" s="112">
        <v>0</v>
      </c>
      <c r="BF32" s="112">
        <v>0</v>
      </c>
      <c r="BG32" s="112">
        <v>0</v>
      </c>
      <c r="BH32" s="112">
        <v>0</v>
      </c>
      <c r="BI32" s="112">
        <v>0</v>
      </c>
      <c r="BJ32" s="112">
        <v>0</v>
      </c>
      <c r="BK32" s="112">
        <v>0</v>
      </c>
      <c r="BL32" s="112">
        <v>0</v>
      </c>
      <c r="BM32" s="112">
        <v>0</v>
      </c>
      <c r="BN32" s="112">
        <v>0</v>
      </c>
      <c r="BO32" s="112">
        <v>0</v>
      </c>
      <c r="BP32" s="112">
        <v>0</v>
      </c>
      <c r="BQ32" s="112">
        <v>0</v>
      </c>
      <c r="BR32" s="112">
        <v>0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0</v>
      </c>
      <c r="CA32" s="112">
        <v>0</v>
      </c>
      <c r="CB32" s="112">
        <v>0</v>
      </c>
      <c r="CC32" s="112">
        <v>0</v>
      </c>
      <c r="CD32" s="112">
        <v>0</v>
      </c>
      <c r="CE32" s="112">
        <v>0</v>
      </c>
      <c r="CF32" s="112">
        <v>0</v>
      </c>
      <c r="CG32" s="112">
        <v>0</v>
      </c>
      <c r="CH32" s="112">
        <v>0</v>
      </c>
      <c r="CI32" s="112">
        <v>0</v>
      </c>
      <c r="CJ32" s="112">
        <v>0</v>
      </c>
      <c r="CK32" s="112">
        <v>0</v>
      </c>
      <c r="CL32" s="112">
        <v>0</v>
      </c>
      <c r="CM32" s="112">
        <v>0</v>
      </c>
      <c r="CN32" s="112">
        <v>0</v>
      </c>
      <c r="CO32" s="112">
        <v>0</v>
      </c>
      <c r="CP32" s="112">
        <v>0</v>
      </c>
      <c r="CQ32" s="112">
        <v>0</v>
      </c>
      <c r="CR32" s="112">
        <v>0</v>
      </c>
      <c r="CS32" s="112">
        <v>0</v>
      </c>
      <c r="CT32" s="112">
        <v>0</v>
      </c>
      <c r="CU32" s="112">
        <v>0</v>
      </c>
      <c r="CV32" s="112">
        <v>0</v>
      </c>
      <c r="CW32" s="112">
        <v>0</v>
      </c>
      <c r="CX32" s="112">
        <v>0</v>
      </c>
      <c r="CY32" s="112">
        <v>0</v>
      </c>
      <c r="CZ32" s="112">
        <v>0</v>
      </c>
      <c r="DA32" s="112">
        <v>0</v>
      </c>
      <c r="DB32" s="112">
        <v>0</v>
      </c>
      <c r="DC32" s="112">
        <v>0</v>
      </c>
      <c r="DD32" s="112">
        <v>0</v>
      </c>
      <c r="DE32" s="112">
        <v>0</v>
      </c>
      <c r="DF32" s="112">
        <v>0</v>
      </c>
      <c r="DG32" s="112">
        <v>0</v>
      </c>
      <c r="DH32" s="112">
        <v>0</v>
      </c>
      <c r="DI32" s="112">
        <v>0</v>
      </c>
      <c r="DJ32" s="112">
        <v>0</v>
      </c>
      <c r="DK32" s="112">
        <v>0</v>
      </c>
      <c r="DL32" s="112">
        <v>0</v>
      </c>
      <c r="DM32" s="112">
        <v>0</v>
      </c>
      <c r="DN32" s="112">
        <v>0</v>
      </c>
      <c r="DO32" s="112">
        <v>0</v>
      </c>
      <c r="DP32" s="112">
        <v>0</v>
      </c>
      <c r="DQ32" s="112">
        <v>0</v>
      </c>
      <c r="DR32" s="112">
        <v>0</v>
      </c>
      <c r="DS32" s="112">
        <v>0</v>
      </c>
      <c r="DT32" s="112">
        <v>0</v>
      </c>
      <c r="DU32" s="112">
        <v>0</v>
      </c>
      <c r="DV32" s="112">
        <v>0</v>
      </c>
      <c r="DW32" s="112">
        <v>0</v>
      </c>
      <c r="DX32" s="112">
        <v>0</v>
      </c>
      <c r="DY32" s="112">
        <v>0</v>
      </c>
      <c r="DZ32" s="112">
        <v>0</v>
      </c>
      <c r="EA32" s="112">
        <v>0</v>
      </c>
      <c r="EB32" s="112">
        <v>0</v>
      </c>
      <c r="EC32" s="112">
        <v>0</v>
      </c>
      <c r="ED32" s="112">
        <v>0</v>
      </c>
      <c r="EE32" s="112">
        <v>0</v>
      </c>
      <c r="EF32" s="112">
        <v>0</v>
      </c>
    </row>
    <row r="33" spans="1:136" customFormat="1" x14ac:dyDescent="0.2">
      <c r="A33" s="112" t="s">
        <v>902</v>
      </c>
      <c r="B33" s="112" t="s">
        <v>150</v>
      </c>
      <c r="C33" s="112" t="s">
        <v>866</v>
      </c>
      <c r="D33" s="112" t="s">
        <v>717</v>
      </c>
      <c r="E33" s="112" t="s">
        <v>710</v>
      </c>
      <c r="F33" s="112" t="s">
        <v>718</v>
      </c>
      <c r="G33" s="112" t="s">
        <v>733</v>
      </c>
      <c r="H33" s="112" t="s">
        <v>721</v>
      </c>
      <c r="I33" s="112" t="s">
        <v>727</v>
      </c>
      <c r="J33" s="112" t="s">
        <v>715</v>
      </c>
      <c r="K33" s="112" t="s">
        <v>715</v>
      </c>
      <c r="L33" s="112" t="s">
        <v>715</v>
      </c>
      <c r="M33" s="112" t="s">
        <v>856</v>
      </c>
      <c r="N33" s="112" t="s">
        <v>715</v>
      </c>
      <c r="O33" s="112">
        <v>0</v>
      </c>
      <c r="P33" s="112">
        <v>0</v>
      </c>
      <c r="Q33" s="112">
        <v>0</v>
      </c>
      <c r="R33" s="112">
        <v>1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2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  <c r="AL33" s="112">
        <v>0</v>
      </c>
      <c r="AM33" s="112">
        <v>0</v>
      </c>
      <c r="AN33" s="112">
        <v>0</v>
      </c>
      <c r="AO33" s="112">
        <v>0</v>
      </c>
      <c r="AP33" s="112">
        <v>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2">
        <v>0</v>
      </c>
      <c r="AW33" s="112">
        <v>0</v>
      </c>
      <c r="AX33" s="112">
        <v>0</v>
      </c>
      <c r="AY33" s="112">
        <v>0</v>
      </c>
      <c r="AZ33" s="112" t="s">
        <v>718</v>
      </c>
      <c r="BA33" s="112" t="s">
        <v>716</v>
      </c>
      <c r="BB33" s="112">
        <v>37</v>
      </c>
      <c r="BC33" s="112" t="s">
        <v>854</v>
      </c>
      <c r="BD33" s="112" t="s">
        <v>715</v>
      </c>
      <c r="BE33" s="112">
        <v>0</v>
      </c>
      <c r="BF33" s="112">
        <v>0</v>
      </c>
      <c r="BG33" s="112">
        <v>0</v>
      </c>
      <c r="BH33" s="112">
        <v>0</v>
      </c>
      <c r="BI33" s="112">
        <v>0</v>
      </c>
      <c r="BJ33" s="112">
        <v>0</v>
      </c>
      <c r="BK33" s="112">
        <v>0</v>
      </c>
      <c r="BL33" s="112">
        <v>0</v>
      </c>
      <c r="BM33" s="112">
        <v>0</v>
      </c>
      <c r="BN33" s="112">
        <v>0</v>
      </c>
      <c r="BO33" s="112">
        <v>0</v>
      </c>
      <c r="BP33" s="112">
        <v>0</v>
      </c>
      <c r="BQ33" s="112">
        <v>0</v>
      </c>
      <c r="BR33" s="112">
        <v>0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0</v>
      </c>
      <c r="CA33" s="112">
        <v>0</v>
      </c>
      <c r="CB33" s="112">
        <v>0</v>
      </c>
      <c r="CC33" s="112">
        <v>0</v>
      </c>
      <c r="CD33" s="112">
        <v>0</v>
      </c>
      <c r="CE33" s="112">
        <v>0</v>
      </c>
      <c r="CF33" s="112">
        <v>0</v>
      </c>
      <c r="CG33" s="112">
        <v>0</v>
      </c>
      <c r="CH33" s="112">
        <v>0</v>
      </c>
      <c r="CI33" s="112">
        <v>0</v>
      </c>
      <c r="CJ33" s="112">
        <v>0</v>
      </c>
      <c r="CK33" s="112">
        <v>0</v>
      </c>
      <c r="CL33" s="112">
        <v>0</v>
      </c>
      <c r="CM33" s="112">
        <v>0</v>
      </c>
      <c r="CN33" s="112">
        <v>0</v>
      </c>
      <c r="CO33" s="112">
        <v>0</v>
      </c>
      <c r="CP33" s="112">
        <v>0</v>
      </c>
      <c r="CQ33" s="112">
        <v>0</v>
      </c>
      <c r="CR33" s="112">
        <v>0</v>
      </c>
      <c r="CS33" s="112">
        <v>0</v>
      </c>
      <c r="CT33" s="112">
        <v>0</v>
      </c>
      <c r="CU33" s="112">
        <v>0</v>
      </c>
      <c r="CV33" s="112">
        <v>0</v>
      </c>
      <c r="CW33" s="112">
        <v>0</v>
      </c>
      <c r="CX33" s="112">
        <v>0</v>
      </c>
      <c r="CY33" s="112">
        <v>0</v>
      </c>
      <c r="CZ33" s="112">
        <v>0</v>
      </c>
      <c r="DA33" s="112">
        <v>0</v>
      </c>
      <c r="DB33" s="112">
        <v>0</v>
      </c>
      <c r="DC33" s="112">
        <v>0</v>
      </c>
      <c r="DD33" s="112">
        <v>0</v>
      </c>
      <c r="DE33" s="112">
        <v>0</v>
      </c>
      <c r="DF33" s="112">
        <v>0</v>
      </c>
      <c r="DG33" s="112">
        <v>0</v>
      </c>
      <c r="DH33" s="112">
        <v>0</v>
      </c>
      <c r="DI33" s="112">
        <v>0</v>
      </c>
      <c r="DJ33" s="112">
        <v>0</v>
      </c>
      <c r="DK33" s="112">
        <v>0</v>
      </c>
      <c r="DL33" s="112">
        <v>0</v>
      </c>
      <c r="DM33" s="112">
        <v>0</v>
      </c>
      <c r="DN33" s="112">
        <v>0</v>
      </c>
      <c r="DO33" s="112">
        <v>0</v>
      </c>
      <c r="DP33" s="112">
        <v>0</v>
      </c>
      <c r="DQ33" s="112">
        <v>0</v>
      </c>
      <c r="DR33" s="112">
        <v>0</v>
      </c>
      <c r="DS33" s="112">
        <v>0</v>
      </c>
      <c r="DT33" s="112">
        <v>0</v>
      </c>
      <c r="DU33" s="112">
        <v>0</v>
      </c>
      <c r="DV33" s="112">
        <v>0</v>
      </c>
      <c r="DW33" s="112">
        <v>0</v>
      </c>
      <c r="DX33" s="112">
        <v>0</v>
      </c>
      <c r="DY33" s="112">
        <v>0</v>
      </c>
      <c r="DZ33" s="112">
        <v>0</v>
      </c>
      <c r="EA33" s="112">
        <v>0</v>
      </c>
      <c r="EB33" s="112">
        <v>0</v>
      </c>
      <c r="EC33" s="112">
        <v>0</v>
      </c>
      <c r="ED33" s="112">
        <v>0</v>
      </c>
      <c r="EE33" s="112">
        <v>0</v>
      </c>
      <c r="EF33" s="112">
        <v>0</v>
      </c>
    </row>
    <row r="34" spans="1:136" customFormat="1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</row>
    <row r="35" spans="1:136" customFormat="1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</row>
    <row r="36" spans="1:136" customFormat="1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</row>
    <row r="37" spans="1:136" customFormat="1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</row>
    <row r="38" spans="1:136" customFormat="1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</row>
    <row r="39" spans="1:136" customFormat="1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</row>
    <row r="40" spans="1:13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</row>
    <row r="41" spans="1:13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</row>
    <row r="42" spans="1:136" customFormat="1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</row>
    <row r="43" spans="1:136" customFormat="1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</row>
    <row r="44" spans="1:136" customFormat="1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</row>
    <row r="45" spans="1:136" customFormat="1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</row>
    <row r="46" spans="1:136" customForma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</row>
    <row r="47" spans="1:136" customForma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</row>
    <row r="48" spans="1:136" customFormat="1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</row>
    <row r="49" spans="1:136" customFormat="1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</row>
    <row r="50" spans="1:136" customFormat="1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</row>
    <row r="51" spans="1:136" customForma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32</v>
      </c>
    </row>
    <row r="3361" spans="4:64" x14ac:dyDescent="0.2">
      <c r="D3361" s="49" t="s">
        <v>786</v>
      </c>
      <c r="F3361" s="72" t="s">
        <v>736</v>
      </c>
      <c r="G3361" s="72" t="s">
        <v>712</v>
      </c>
      <c r="H3361" s="72" t="s">
        <v>827</v>
      </c>
      <c r="I3361" s="72" t="s">
        <v>714</v>
      </c>
      <c r="J3361" s="72" t="s">
        <v>827</v>
      </c>
      <c r="K3361" s="72" t="s">
        <v>714</v>
      </c>
      <c r="O3361" s="111">
        <f>COUNT(O3307:O3360)</f>
        <v>0</v>
      </c>
      <c r="AL3361" s="72" t="s">
        <v>723</v>
      </c>
      <c r="AO3361" s="72" t="s">
        <v>730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735</v>
      </c>
      <c r="F3362" s="72" t="s">
        <v>745</v>
      </c>
      <c r="G3362" s="72" t="s">
        <v>733</v>
      </c>
      <c r="H3362" s="49" t="s">
        <v>721</v>
      </c>
      <c r="I3362" s="72" t="s">
        <v>727</v>
      </c>
      <c r="J3362" s="72" t="s">
        <v>721</v>
      </c>
      <c r="K3362" s="72" t="s">
        <v>727</v>
      </c>
      <c r="AL3362" s="72" t="s">
        <v>716</v>
      </c>
      <c r="AO3362" s="72" t="s">
        <v>829</v>
      </c>
      <c r="AR3362" s="72">
        <f>COUNT(AR3307:AR3361)</f>
        <v>0</v>
      </c>
    </row>
    <row r="3363" spans="4:64" x14ac:dyDescent="0.2">
      <c r="D3363" s="72" t="s">
        <v>744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742</v>
      </c>
      <c r="AO3363" s="72" t="s">
        <v>832</v>
      </c>
    </row>
    <row r="3364" spans="4:64" x14ac:dyDescent="0.2">
      <c r="D3364" s="72" t="s">
        <v>725</v>
      </c>
      <c r="F3364" s="72" t="s">
        <v>726</v>
      </c>
      <c r="H3364" s="49" t="s">
        <v>720</v>
      </c>
      <c r="J3364" s="72" t="s">
        <v>720</v>
      </c>
      <c r="AL3364" s="72" t="s">
        <v>797</v>
      </c>
      <c r="AO3364" s="72" t="s">
        <v>833</v>
      </c>
    </row>
    <row r="3365" spans="4:64" x14ac:dyDescent="0.2">
      <c r="D3365" s="72" t="s">
        <v>717</v>
      </c>
      <c r="F3365" s="72" t="s">
        <v>731</v>
      </c>
      <c r="H3365" s="49" t="s">
        <v>715</v>
      </c>
      <c r="J3365" s="72" t="s">
        <v>715</v>
      </c>
      <c r="AL3365" s="72" t="s">
        <v>830</v>
      </c>
      <c r="AO3365" s="72" t="s">
        <v>715</v>
      </c>
    </row>
    <row r="3366" spans="4:64" x14ac:dyDescent="0.2">
      <c r="D3366" s="72" t="s">
        <v>746</v>
      </c>
      <c r="F3366" s="72" t="s">
        <v>734</v>
      </c>
      <c r="AL3366" s="72" t="s">
        <v>743</v>
      </c>
    </row>
    <row r="3367" spans="4:64" x14ac:dyDescent="0.2">
      <c r="D3367" s="72" t="s">
        <v>740</v>
      </c>
      <c r="F3367" s="72" t="s">
        <v>729</v>
      </c>
      <c r="AL3367" s="72" t="s">
        <v>737</v>
      </c>
    </row>
    <row r="3368" spans="4:64" x14ac:dyDescent="0.2">
      <c r="D3368" s="72" t="s">
        <v>741</v>
      </c>
      <c r="F3368" s="72" t="s">
        <v>711</v>
      </c>
      <c r="AL3368" s="72" t="s">
        <v>775</v>
      </c>
    </row>
    <row r="3369" spans="4:64" x14ac:dyDescent="0.2">
      <c r="D3369" s="72" t="s">
        <v>728</v>
      </c>
    </row>
    <row r="3370" spans="4:64" x14ac:dyDescent="0.2">
      <c r="D3370" s="72" t="s">
        <v>739</v>
      </c>
    </row>
    <row r="3371" spans="4:64" x14ac:dyDescent="0.2">
      <c r="D3371" s="72" t="s">
        <v>709</v>
      </c>
    </row>
    <row r="3372" spans="4:64" x14ac:dyDescent="0.2">
      <c r="D3372" s="72" t="s">
        <v>828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54" r:id="rId4" name="Control 10">
          <controlPr defaultSize="0" r:id="rId5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54" r:id="rId4" name="Control 10"/>
      </mc:Fallback>
    </mc:AlternateContent>
    <mc:AlternateContent xmlns:mc="http://schemas.openxmlformats.org/markup-compatibility/2006">
      <mc:Choice Requires="x14">
        <control shapeId="6153" r:id="rId6" name="Control 9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53" r:id="rId6" name="Control 9"/>
      </mc:Fallback>
    </mc:AlternateContent>
    <mc:AlternateContent xmlns:mc="http://schemas.openxmlformats.org/markup-compatibility/2006">
      <mc:Choice Requires="x14">
        <control shapeId="6152" r:id="rId8" name="Control 8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52" r:id="rId8" name="Control 8"/>
      </mc:Fallback>
    </mc:AlternateContent>
    <mc:AlternateContent xmlns:mc="http://schemas.openxmlformats.org/markup-compatibility/2006">
      <mc:Choice Requires="x14">
        <control shapeId="6151" r:id="rId9" name="Control 7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51" r:id="rId9" name="Control 7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49" r:id="rId11" name="Control 5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49" r:id="rId11" name="Control 5"/>
      </mc:Fallback>
    </mc:AlternateContent>
    <mc:AlternateContent xmlns:mc="http://schemas.openxmlformats.org/markup-compatibility/2006">
      <mc:Choice Requires="x14">
        <control shapeId="6148" r:id="rId12" name="Control 4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48" r:id="rId12" name="Control 4"/>
      </mc:Fallback>
    </mc:AlternateContent>
    <mc:AlternateContent xmlns:mc="http://schemas.openxmlformats.org/markup-compatibility/2006">
      <mc:Choice Requires="x14">
        <control shapeId="6147" r:id="rId13" name="Control 3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47" r:id="rId13" name="Control 3"/>
      </mc:Fallback>
    </mc:AlternateContent>
    <mc:AlternateContent xmlns:mc="http://schemas.openxmlformats.org/markup-compatibility/2006">
      <mc:Choice Requires="x14">
        <control shapeId="6146" r:id="rId14" name="Control 2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46" r:id="rId14" name="Control 2"/>
      </mc:Fallback>
    </mc:AlternateContent>
    <mc:AlternateContent xmlns:mc="http://schemas.openxmlformats.org/markup-compatibility/2006">
      <mc:Choice Requires="x14">
        <control shapeId="6145" r:id="rId15" name="Control 1">
          <controlPr defaultSize="0" r:id="rId7">
            <anchor moveWithCells="1">
              <from>
                <xdr:col>2</xdr:col>
                <xdr:colOff>495300</xdr:colOff>
                <xdr:row>3157</xdr:row>
                <xdr:rowOff>0</xdr:rowOff>
              </from>
              <to>
                <xdr:col>3</xdr:col>
                <xdr:colOff>57150</xdr:colOff>
                <xdr:row>3158</xdr:row>
                <xdr:rowOff>38100</xdr:rowOff>
              </to>
            </anchor>
          </controlPr>
        </control>
      </mc:Choice>
      <mc:Fallback>
        <control shapeId="6145" r:id="rId15" name="Control 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opLeftCell="A4" zoomScale="110" zoomScaleNormal="110" workbookViewId="0">
      <selection activeCell="B7" sqref="B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22</v>
      </c>
      <c r="C2" s="68"/>
    </row>
    <row r="3" spans="1:9" s="51" customFormat="1" x14ac:dyDescent="0.2">
      <c r="A3" s="43" t="s">
        <v>599</v>
      </c>
      <c r="B3" s="47">
        <f>SUM(' Таблица 1'!C7:G7)</f>
        <v>11</v>
      </c>
      <c r="C3" s="48">
        <f>B3/B2</f>
        <v>0.5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8</v>
      </c>
      <c r="C5" s="48">
        <f>B5/B2</f>
        <v>0.36363636363636365</v>
      </c>
    </row>
    <row r="6" spans="1:9" s="51" customFormat="1" x14ac:dyDescent="0.2">
      <c r="A6" s="43" t="s">
        <v>602</v>
      </c>
      <c r="B6" s="47">
        <f>SUM(' Таблица 1'!S7:U7)</f>
        <v>3</v>
      </c>
      <c r="C6" s="48">
        <f>B6/B2</f>
        <v>0.13636363636363635</v>
      </c>
    </row>
    <row r="7" spans="1:9" s="65" customFormat="1" ht="30" customHeight="1" x14ac:dyDescent="0.2">
      <c r="A7" s="66" t="s">
        <v>47</v>
      </c>
      <c r="B7" s="67">
        <f>' Таблица 1'!V15</f>
        <v>466</v>
      </c>
      <c r="C7" s="68"/>
    </row>
    <row r="8" spans="1:9" s="51" customFormat="1" x14ac:dyDescent="0.2">
      <c r="A8" s="43" t="s">
        <v>599</v>
      </c>
      <c r="B8" s="47">
        <f>SUM(' Таблица 1'!C15:G15)</f>
        <v>260</v>
      </c>
      <c r="C8" s="48">
        <f>B8/B7</f>
        <v>0.55793991416309008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164</v>
      </c>
      <c r="C10" s="48">
        <f>B10/B7</f>
        <v>0.35193133047210301</v>
      </c>
    </row>
    <row r="11" spans="1:9" s="51" customFormat="1" x14ac:dyDescent="0.2">
      <c r="A11" s="43" t="s">
        <v>602</v>
      </c>
      <c r="B11" s="47">
        <f>SUM(' Таблица 1'!S15:U15)</f>
        <v>42</v>
      </c>
      <c r="C11" s="48">
        <f>B11/B7</f>
        <v>9.012875536480687E-2</v>
      </c>
    </row>
    <row r="12" spans="1:9" s="51" customFormat="1" ht="15" customHeight="1" x14ac:dyDescent="0.2">
      <c r="A12" s="45" t="s">
        <v>838</v>
      </c>
      <c r="B12" s="50">
        <f>' Таблица 1'!V18</f>
        <v>13</v>
      </c>
      <c r="C12" s="94">
        <f>B12/B7</f>
        <v>2.7896995708154508E-2</v>
      </c>
      <c r="H12" s="106"/>
      <c r="I12" s="107"/>
    </row>
    <row r="13" spans="1:9" s="51" customFormat="1" ht="15" customHeight="1" x14ac:dyDescent="0.2">
      <c r="A13" s="45" t="s">
        <v>839</v>
      </c>
      <c r="B13" s="50">
        <f>' Таблица 1'!V23</f>
        <v>8</v>
      </c>
      <c r="C13" s="94">
        <f>B13/B7</f>
        <v>1.7167381974248927E-2</v>
      </c>
      <c r="H13" s="106"/>
      <c r="I13" s="107"/>
    </row>
    <row r="14" spans="1:9" s="51" customFormat="1" ht="15" customHeight="1" x14ac:dyDescent="0.2">
      <c r="A14" s="45" t="s">
        <v>840</v>
      </c>
      <c r="B14" s="50">
        <f>' Таблица 1'!V24</f>
        <v>373</v>
      </c>
      <c r="C14" s="94">
        <f>B14/B7</f>
        <v>0.80042918454935619</v>
      </c>
      <c r="H14" s="108"/>
      <c r="I14" s="107"/>
    </row>
    <row r="15" spans="1:9" s="51" customFormat="1" ht="15" customHeight="1" x14ac:dyDescent="0.2">
      <c r="A15" s="45" t="s">
        <v>860</v>
      </c>
      <c r="B15" s="50">
        <f>' Таблица 1'!V25</f>
        <v>66</v>
      </c>
      <c r="C15" s="94">
        <f>B15/B7</f>
        <v>0.14163090128755365</v>
      </c>
      <c r="H15" s="108"/>
      <c r="I15" s="107"/>
    </row>
    <row r="16" spans="1:9" s="51" customFormat="1" ht="15" customHeight="1" x14ac:dyDescent="0.2">
      <c r="A16" s="45" t="s">
        <v>841</v>
      </c>
      <c r="B16" s="50">
        <f>' Таблица 1'!V26</f>
        <v>70</v>
      </c>
      <c r="C16" s="94">
        <f>B16/B7</f>
        <v>0.15021459227467812</v>
      </c>
      <c r="H16" s="106"/>
      <c r="I16" s="107"/>
    </row>
    <row r="17" spans="1:32" s="51" customFormat="1" ht="25.5" x14ac:dyDescent="0.2">
      <c r="A17" s="45" t="s">
        <v>842</v>
      </c>
      <c r="B17" s="50">
        <f>' Таблица 1'!V27</f>
        <v>22</v>
      </c>
      <c r="C17" s="94">
        <f>B17/B7</f>
        <v>4.7210300429184553E-2</v>
      </c>
      <c r="H17" s="106"/>
      <c r="I17" s="107"/>
    </row>
    <row r="18" spans="1:32" s="52" customFormat="1" ht="30" customHeight="1" x14ac:dyDescent="0.2">
      <c r="A18" s="76" t="s">
        <v>781</v>
      </c>
      <c r="B18" s="77">
        <f>Кадры!Q3159</f>
        <v>32</v>
      </c>
      <c r="C18" s="78"/>
    </row>
    <row r="19" spans="1:32" s="52" customFormat="1" ht="25.5" x14ac:dyDescent="0.2">
      <c r="A19" s="66" t="s">
        <v>749</v>
      </c>
      <c r="B19" s="67"/>
      <c r="C19" s="68"/>
    </row>
    <row r="20" spans="1:32" s="52" customFormat="1" ht="19.5" customHeight="1" x14ac:dyDescent="0.2">
      <c r="A20" s="95" t="s">
        <v>747</v>
      </c>
      <c r="B20" s="67"/>
      <c r="C20" s="68"/>
    </row>
    <row r="21" spans="1:32" s="52" customFormat="1" ht="19.5" customHeight="1" x14ac:dyDescent="0.2">
      <c r="A21" s="96" t="s">
        <v>748</v>
      </c>
      <c r="B21" s="97"/>
      <c r="C21" s="98"/>
    </row>
    <row r="22" spans="1:32" s="54" customFormat="1" ht="46.5" customHeight="1" x14ac:dyDescent="0.2">
      <c r="A22" s="76" t="s">
        <v>750</v>
      </c>
      <c r="B22" s="79"/>
      <c r="C22" s="80"/>
      <c r="D22" s="81" t="s">
        <v>794</v>
      </c>
      <c r="E22" s="386" t="s">
        <v>796</v>
      </c>
      <c r="F22" s="387"/>
    </row>
    <row r="23" spans="1:32" s="54" customFormat="1" x14ac:dyDescent="0.2">
      <c r="A23" s="45"/>
      <c r="B23" s="47">
        <f>SUM(B24:B40)</f>
        <v>45</v>
      </c>
      <c r="C23" s="53"/>
      <c r="D23" s="64"/>
      <c r="E23" s="64" t="s">
        <v>795</v>
      </c>
      <c r="F23" s="53" t="s">
        <v>859</v>
      </c>
    </row>
    <row r="24" spans="1:32" s="54" customFormat="1" ht="25.5" x14ac:dyDescent="0.2">
      <c r="A24" s="55" t="s">
        <v>751</v>
      </c>
      <c r="B24" s="69">
        <f>'Таблица 2'!E57</f>
        <v>11</v>
      </c>
      <c r="C24" s="48">
        <f>B24/B23</f>
        <v>0.24444444444444444</v>
      </c>
      <c r="D24" s="103">
        <f>AVERAGEIF(Кадры!AM2:AM3200,"&gt;0")</f>
        <v>19.7</v>
      </c>
      <c r="E24" s="70">
        <f>'Таблица 2'!E58</f>
        <v>1</v>
      </c>
      <c r="F24" s="145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752</v>
      </c>
      <c r="B25" s="69">
        <f>'Таблица 2'!E6</f>
        <v>4</v>
      </c>
      <c r="C25" s="48">
        <f>B25/B23</f>
        <v>8.8888888888888892E-2</v>
      </c>
      <c r="D25" s="103">
        <f>AVERAGEIF(Кадры!AR2:AR3200,"&gt;0")</f>
        <v>26</v>
      </c>
      <c r="E25" s="70">
        <f>'Таблица 2'!E7</f>
        <v>1</v>
      </c>
      <c r="F25" s="145">
        <f>'Таблица 2'!E8/E25</f>
        <v>18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753</v>
      </c>
      <c r="B26" s="69">
        <f>'Таблица 2'!E9</f>
        <v>3</v>
      </c>
      <c r="C26" s="48">
        <f>B26/B23</f>
        <v>6.6666666666666666E-2</v>
      </c>
      <c r="D26" s="103">
        <f>AVERAGEIF(Кадры!AW2:AW3200,"&gt;0")</f>
        <v>3.5</v>
      </c>
      <c r="E26" s="70">
        <f>'Таблица 2'!E10</f>
        <v>0</v>
      </c>
      <c r="F26" s="145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754</v>
      </c>
      <c r="B27" s="69">
        <f>'Таблица 2'!E33</f>
        <v>2</v>
      </c>
      <c r="C27" s="48">
        <f>B27/B23</f>
        <v>4.4444444444444446E-2</v>
      </c>
      <c r="D27" s="103">
        <f>AVERAGEIF(Кадры!BG2:DG3200,"&gt;0")</f>
        <v>11</v>
      </c>
      <c r="E27" s="70">
        <f>'Таблица 2'!E34</f>
        <v>0</v>
      </c>
      <c r="F27" s="145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755</v>
      </c>
      <c r="B28" s="69">
        <f>'Таблица 2'!E15</f>
        <v>3</v>
      </c>
      <c r="C28" s="48">
        <f>B28/B23</f>
        <v>6.6666666666666666E-2</v>
      </c>
      <c r="D28" s="103">
        <f>AVERAGEIF(Кадры!CA2:CA3200,"&gt;0")</f>
        <v>10.25</v>
      </c>
      <c r="E28" s="70">
        <f>'Таблица 2'!E16</f>
        <v>0</v>
      </c>
      <c r="F28" s="145" t="e">
        <f>'Таблица 2'!E17/E28</f>
        <v>#DIV/0!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756</v>
      </c>
      <c r="B29" s="69">
        <f>'Таблица 2'!E18</f>
        <v>1</v>
      </c>
      <c r="C29" s="48">
        <f>B29/B23</f>
        <v>2.2222222222222223E-2</v>
      </c>
      <c r="D29" s="103">
        <f>AVERAGEIF(Кадры!CF2:CF3200,"&gt;0")</f>
        <v>4</v>
      </c>
      <c r="E29" s="70">
        <f>'Таблица 2'!E19</f>
        <v>0</v>
      </c>
      <c r="F29" s="145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757</v>
      </c>
      <c r="B30" s="69">
        <f>'Таблица 2'!E21</f>
        <v>2</v>
      </c>
      <c r="C30" s="48">
        <f>B30/B23</f>
        <v>4.4444444444444446E-2</v>
      </c>
      <c r="D30" s="103">
        <f>AVERAGEIF(Кадры!CK2:CK3200,"&gt;0")</f>
        <v>15</v>
      </c>
      <c r="E30" s="70">
        <f>'Таблица 2'!E22</f>
        <v>0</v>
      </c>
      <c r="F30" s="145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758</v>
      </c>
      <c r="B31" s="69">
        <f>'Таблица 2'!E24</f>
        <v>2</v>
      </c>
      <c r="C31" s="48">
        <f>B31/B23</f>
        <v>4.4444444444444446E-2</v>
      </c>
      <c r="D31" s="103">
        <f>AVERAGEIF(Кадры!CP2:CP3200,"&gt;0")</f>
        <v>9</v>
      </c>
      <c r="E31" s="70">
        <f>'Таблица 2'!E25</f>
        <v>0</v>
      </c>
      <c r="F31" s="145" t="e">
        <f>'Таблица 2'!E26/E31</f>
        <v>#DIV/0!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759</v>
      </c>
      <c r="B32" s="69">
        <f>'Таблица 2'!E27</f>
        <v>2</v>
      </c>
      <c r="C32" s="48">
        <f>B32/B23</f>
        <v>4.4444444444444446E-2</v>
      </c>
      <c r="D32" s="103">
        <f>AVERAGEIF(Кадры!CZ2:CZ3200,"&gt;0")</f>
        <v>11.666666666666666</v>
      </c>
      <c r="E32" s="70">
        <f>'Таблица 2'!E28</f>
        <v>0</v>
      </c>
      <c r="F32" s="145" t="e">
        <f>'Таблица 2'!E29/E32</f>
        <v>#DIV/0!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760</v>
      </c>
      <c r="B33" s="69">
        <f>'Таблица 2'!E30</f>
        <v>2</v>
      </c>
      <c r="C33" s="48">
        <f>B33/B23</f>
        <v>4.4444444444444446E-2</v>
      </c>
      <c r="D33" s="103">
        <f>AVERAGEIF(Кадры!CU2:CU3200,"&gt;0")</f>
        <v>15</v>
      </c>
      <c r="E33" s="70">
        <f>'Таблица 2'!E31</f>
        <v>0</v>
      </c>
      <c r="F33" s="145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761</v>
      </c>
      <c r="B34" s="69">
        <f>'Таблица 2'!E12</f>
        <v>5</v>
      </c>
      <c r="C34" s="48">
        <f>B34/B23</f>
        <v>0.1111111111111111</v>
      </c>
      <c r="D34" s="103">
        <f>AVERAGEIF(Кадры!BB2:BB3200,"&gt;0")</f>
        <v>27.5</v>
      </c>
      <c r="E34" s="70">
        <f>'Таблица 2'!E13</f>
        <v>0</v>
      </c>
      <c r="F34" s="145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762</v>
      </c>
      <c r="B35" s="69">
        <f>'Таблица 2'!E39</f>
        <v>1</v>
      </c>
      <c r="C35" s="48">
        <f>B35/B23</f>
        <v>2.2222222222222223E-2</v>
      </c>
      <c r="D35" s="103" t="e">
        <f>AVERAGEIF(Кадры!DJ2:DJ3200,"&gt;0")</f>
        <v>#DIV/0!</v>
      </c>
      <c r="E35" s="70">
        <f>'Таблица 2'!E40</f>
        <v>0</v>
      </c>
      <c r="F35" s="145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763</v>
      </c>
      <c r="B36" s="69">
        <f>'Таблица 2'!E36</f>
        <v>2</v>
      </c>
      <c r="C36" s="48">
        <f>B36/B23</f>
        <v>4.4444444444444446E-2</v>
      </c>
      <c r="D36" s="103">
        <f>AVERAGEIF(Кадры!DY2:DY3200,"&gt;0")</f>
        <v>11</v>
      </c>
      <c r="E36" s="70">
        <f>'Таблица 2'!E37</f>
        <v>0</v>
      </c>
      <c r="F36" s="145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764</v>
      </c>
      <c r="B37" s="69">
        <f>'Таблица 2'!E54</f>
        <v>2</v>
      </c>
      <c r="C37" s="48">
        <f>B37/B23</f>
        <v>4.4444444444444446E-2</v>
      </c>
      <c r="D37" s="103">
        <f>AVERAGEIF(Кадры!DT2:DT3200,"&gt;0")</f>
        <v>4</v>
      </c>
      <c r="E37" s="259">
        <f>'Таблица 2'!E55</f>
        <v>0</v>
      </c>
      <c r="F37" s="145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765</v>
      </c>
      <c r="B38" s="69">
        <f>'Таблица 2'!E48</f>
        <v>1</v>
      </c>
      <c r="C38" s="48">
        <f>B38/B23</f>
        <v>2.2222222222222223E-2</v>
      </c>
      <c r="D38" s="103">
        <f>AVERAGEIF(Кадры!ED2:ED3200,"&gt;0")</f>
        <v>4</v>
      </c>
      <c r="E38" s="70">
        <f>'Таблица 2'!E49</f>
        <v>0</v>
      </c>
      <c r="F38" s="145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767</v>
      </c>
      <c r="B39" s="69">
        <f>'Таблица 2'!E51</f>
        <v>1</v>
      </c>
      <c r="C39" s="48">
        <f>B39/B23</f>
        <v>2.2222222222222223E-2</v>
      </c>
      <c r="D39" s="103" t="e">
        <f>AVERAGEIF(Кадры!DO2:DO3200,"&gt;0")</f>
        <v>#DIV/0!</v>
      </c>
      <c r="E39" s="146">
        <f>'Таблица 2'!E52</f>
        <v>0</v>
      </c>
      <c r="F39" s="145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766</v>
      </c>
      <c r="B40" s="69">
        <f>'Таблица 2'!E42</f>
        <v>1</v>
      </c>
      <c r="C40" s="48">
        <f>B40/B23</f>
        <v>2.2222222222222223E-2</v>
      </c>
      <c r="D40" s="103" t="e">
        <f>AVERAGEIF(Кадры!DE2:DE3200,"&gt;0")</f>
        <v>#DIV/0!</v>
      </c>
      <c r="E40" s="70">
        <f>'Таблица 2'!E43</f>
        <v>0</v>
      </c>
      <c r="F40" s="145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778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786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787</v>
      </c>
      <c r="B43" s="55">
        <f>COUNTIF(Кадры!D2:D3200,Кадры!D3362)</f>
        <v>0</v>
      </c>
      <c r="C43" s="48">
        <f>B43/B18</f>
        <v>0</v>
      </c>
      <c r="D43" s="115">
        <f>C43</f>
        <v>0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788</v>
      </c>
      <c r="B44" s="55">
        <f>COUNTIF(Кадры!D2:D3200,Кадры!D3363)</f>
        <v>0</v>
      </c>
      <c r="C44" s="48">
        <f>B44/B18</f>
        <v>0</v>
      </c>
      <c r="D44" s="390">
        <f>(B44+B45)/B18</f>
        <v>0.1875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789</v>
      </c>
      <c r="B45" s="55">
        <f>COUNTIF(Кадры!D2:D3200,Кадры!D3364)</f>
        <v>6</v>
      </c>
      <c r="C45" s="48">
        <f>B45/B18</f>
        <v>0.1875</v>
      </c>
      <c r="D45" s="390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790</v>
      </c>
      <c r="B46" s="55">
        <f>COUNTIF(Кадры!D2:D3200,Кадры!D3365)</f>
        <v>4</v>
      </c>
      <c r="C46" s="48">
        <f>B46/B18</f>
        <v>0.125</v>
      </c>
      <c r="D46" s="390">
        <f>(B46+B47)/B18</f>
        <v>0.15625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791</v>
      </c>
      <c r="B47" s="55">
        <f>COUNTIF(Кадры!D2:D3200,Кадры!D3366)</f>
        <v>1</v>
      </c>
      <c r="C47" s="48">
        <f>B47/B18</f>
        <v>3.125E-2</v>
      </c>
      <c r="D47" s="390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792</v>
      </c>
      <c r="B48" s="55">
        <f>COUNTIF(Кадры!D2:D3200,Кадры!D3367)</f>
        <v>4</v>
      </c>
      <c r="C48" s="48">
        <f>B48/B18</f>
        <v>0.125</v>
      </c>
      <c r="D48" s="390">
        <f>(B48+B49)/B18</f>
        <v>0.28125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741</v>
      </c>
      <c r="B49" s="55">
        <f>COUNTIF(Кадры!D2:D3200,Кадры!D3368)</f>
        <v>5</v>
      </c>
      <c r="C49" s="48">
        <f>B49/B18</f>
        <v>0.15625</v>
      </c>
      <c r="D49" s="390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728</v>
      </c>
      <c r="B50" s="55">
        <f>COUNTIF(Кадры!D2:D3200,Кадры!D3369)</f>
        <v>4</v>
      </c>
      <c r="C50" s="48">
        <f>B50/B18</f>
        <v>0.125</v>
      </c>
      <c r="D50" s="390">
        <f>(B50+B51)/B18</f>
        <v>0.3125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739</v>
      </c>
      <c r="B51" s="55">
        <f>COUNTIF(Кадры!D2:D3200,Кадры!D3370)</f>
        <v>6</v>
      </c>
      <c r="C51" s="48">
        <f>B51/B18</f>
        <v>0.1875</v>
      </c>
      <c r="D51" s="390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2</v>
      </c>
      <c r="C52" s="48">
        <f>B52/B18</f>
        <v>6.25E-2</v>
      </c>
      <c r="D52" s="390">
        <f>(B52+B53)/B18</f>
        <v>6.25E-2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793</v>
      </c>
      <c r="B53" s="55">
        <f>COUNTIF(Кадры!D2:D3200,Кадры!D3372)</f>
        <v>0</v>
      </c>
      <c r="C53" s="48">
        <f>B53/B18</f>
        <v>0</v>
      </c>
      <c r="D53" s="390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779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736</v>
      </c>
      <c r="B55" s="43">
        <f>COUNTIF(Кадры!F2:F3200,Кадры!F3361)</f>
        <v>0</v>
      </c>
      <c r="C55" s="48">
        <f>B55/B18</f>
        <v>0</v>
      </c>
      <c r="D55" s="63">
        <f>C55</f>
        <v>0</v>
      </c>
      <c r="E55" s="56"/>
      <c r="F55" s="56"/>
      <c r="G55" s="56"/>
      <c r="H55" s="56"/>
      <c r="I55" s="56"/>
      <c r="J55" s="56"/>
      <c r="K55" s="56"/>
      <c r="L55" s="56"/>
      <c r="M55" s="56" t="s">
        <v>861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745</v>
      </c>
      <c r="B56" s="43">
        <f>COUNTIF(Кадры!F2:F3200,Кадры!F3362)</f>
        <v>0</v>
      </c>
      <c r="C56" s="48">
        <f>B56/B18</f>
        <v>0</v>
      </c>
      <c r="D56" s="63">
        <f>C56</f>
        <v>0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2</v>
      </c>
      <c r="C57" s="48">
        <f>B57/B18</f>
        <v>6.25E-2</v>
      </c>
      <c r="D57" s="71">
        <f>C57</f>
        <v>6.25E-2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726</v>
      </c>
      <c r="B58" s="43">
        <f>COUNTIF(Кадры!F2:F3200,Кадры!F3364)</f>
        <v>8</v>
      </c>
      <c r="C58" s="48">
        <f>B58/B18</f>
        <v>0.25</v>
      </c>
      <c r="D58" s="388">
        <f>(B58+B59)/B18</f>
        <v>0.28125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785</v>
      </c>
      <c r="B59" s="43">
        <f>COUNTIF(Кадры!F2:F3200,Кадры!F3365)</f>
        <v>1</v>
      </c>
      <c r="C59" s="48">
        <f>B59/B18</f>
        <v>3.125E-2</v>
      </c>
      <c r="D59" s="38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734</v>
      </c>
      <c r="B60" s="43">
        <f>COUNTIF(Кадры!F2:F3200,Кадры!F3366)</f>
        <v>5</v>
      </c>
      <c r="C60" s="48">
        <f>B60/B18</f>
        <v>0.15625</v>
      </c>
      <c r="D60" s="388">
        <f>(B60+B61)/B18</f>
        <v>0.40625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729</v>
      </c>
      <c r="B61" s="43">
        <f>COUNTIF(Кадры!F2:F3200,Кадры!F3367)</f>
        <v>8</v>
      </c>
      <c r="C61" s="48">
        <f>B61/B18</f>
        <v>0.25</v>
      </c>
      <c r="D61" s="38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8</v>
      </c>
      <c r="C62" s="48">
        <f>B62/B18</f>
        <v>0.25</v>
      </c>
      <c r="D62" s="63">
        <f>C62</f>
        <v>0.25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768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769</v>
      </c>
      <c r="B64" s="43">
        <f>COUNTIF(Кадры!G2:G3200,Кадры!G3361)</f>
        <v>9</v>
      </c>
      <c r="C64" s="48">
        <f>B64/B18</f>
        <v>0.28125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770</v>
      </c>
      <c r="B65" s="43">
        <f>COUNTIF(Кадры!G2:G3200,Кадры!G3362)</f>
        <v>6</v>
      </c>
      <c r="C65" s="48">
        <f>B65/B18</f>
        <v>0.1875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17</v>
      </c>
      <c r="C66" s="48">
        <f>B66/B18</f>
        <v>0.53125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776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7" t="s">
        <v>834</v>
      </c>
      <c r="B68" s="43">
        <f>COUNTIF(Кадры!P2:EF3200,Кадры!AL3361)</f>
        <v>23</v>
      </c>
      <c r="C68" s="48">
        <f>B68/B18</f>
        <v>0.71875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8" t="s">
        <v>835</v>
      </c>
      <c r="B69" s="43">
        <f>COUNTIF(Кадры!P2:EF3200,Кадры!AL3362)</f>
        <v>14</v>
      </c>
      <c r="C69" s="48">
        <f>B69/B18</f>
        <v>0.4375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8" t="s">
        <v>772</v>
      </c>
      <c r="B70" s="43">
        <f>COUNTIF(Кадры!P2:EF3200,Кадры!AL3363)</f>
        <v>0</v>
      </c>
      <c r="C70" s="48">
        <f>B70/B18</f>
        <v>0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7" t="s">
        <v>836</v>
      </c>
      <c r="B71" s="43">
        <f>COUNTIF(Кадры!P2:EF3200,Кадры!AL3364)</f>
        <v>4</v>
      </c>
      <c r="C71" s="48">
        <f>B71/B18</f>
        <v>0.125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8" t="s">
        <v>837</v>
      </c>
      <c r="B72" s="43">
        <f>COUNTIF(Кадры!P2:EF3200,Кадры!AL3365)</f>
        <v>0</v>
      </c>
      <c r="C72" s="48">
        <f>B72/B18</f>
        <v>0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8" t="s">
        <v>773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8" t="s">
        <v>774</v>
      </c>
      <c r="B74" s="43">
        <f>COUNTIF(Кадры!P2:EF3200,Кадры!AL3367)</f>
        <v>0</v>
      </c>
      <c r="C74" s="48">
        <f>B74/B18</f>
        <v>0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8" t="s">
        <v>775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831</v>
      </c>
      <c r="B76" s="76">
        <f>(COUNTIF(Кадры!H2:H3200,Кадры!H3361))+(COUNTIF(Кадры!H2:H3200,Кадры!H3362))+(COUNTIF(Кадры!H2:H3200,Кадры!H3363))+(COUNTIF(Кадры!H2:H3200,Кадры!H3364))</f>
        <v>26</v>
      </c>
      <c r="C76" s="93">
        <f>B76/B18</f>
        <v>0.8125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771</v>
      </c>
      <c r="B77" s="43">
        <f>COUNTIF(Кадры!I2:I3200,Кадры!I3361)</f>
        <v>25</v>
      </c>
      <c r="C77" s="48">
        <f>B77/B18</f>
        <v>0.78125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777</v>
      </c>
      <c r="B78" s="43">
        <f>COUNTIF(Кадры!I2:I3200,Кадры!I3362)</f>
        <v>6</v>
      </c>
      <c r="C78" s="48">
        <f>B78/B18</f>
        <v>0.1875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1</v>
      </c>
      <c r="C79" s="48">
        <f>B79/B18</f>
        <v>3.125E-2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780</v>
      </c>
      <c r="B80" s="76">
        <f>(COUNTIF(Кадры!J2:J3200,Кадры!J3361))+(COUNTIF(Кадры!J2:J3200,Кадры!J3362))+(COUNTIF(Кадры!J2:J3200,Кадры!J3363))+(COUNTIF(Кадры!J2:J3200,Кадры!J3364))</f>
        <v>10</v>
      </c>
      <c r="C80" s="93">
        <f>B80/B18</f>
        <v>0.3125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771</v>
      </c>
      <c r="B81" s="43">
        <f>COUNTIF(Кадры!K2:K3200,Кадры!I3361)</f>
        <v>6</v>
      </c>
      <c r="C81" s="48">
        <f>B81/B18</f>
        <v>0.1875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777</v>
      </c>
      <c r="B82" s="43">
        <f>COUNTIF(Кадры!K2:K3200,Кадры!I3362)</f>
        <v>6</v>
      </c>
      <c r="C82" s="48">
        <f>B82/B18</f>
        <v>0.1875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782</v>
      </c>
      <c r="B83" s="45">
        <f>(COUNTIF(Кадры!O2:EF3200,Кадры!AO3361))+(COUNTIF(Кадры!O2:EF3200,Кадры!AO3362))+(COUNTIF(Кадры!O2:EF3200,Кадры!AO3363))+(COUNTIF(Кадры!O2:EF3200,Кадры!AO3364))</f>
        <v>5</v>
      </c>
      <c r="C83" s="48">
        <f>B83/B18</f>
        <v>0.15625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783</v>
      </c>
      <c r="B84" s="43">
        <v>3</v>
      </c>
      <c r="C84" s="116">
        <f>B84/B18</f>
        <v>9.375E-2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ht="15" x14ac:dyDescent="0.2">
      <c r="A85" s="57" t="s">
        <v>784</v>
      </c>
      <c r="B85" s="45">
        <v>6</v>
      </c>
      <c r="C85" s="256">
        <f>B85/B18</f>
        <v>0.1875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3" priority="6" operator="equal">
      <formula>0</formula>
    </cfRule>
  </conditionalFormatting>
  <conditionalFormatting sqref="F24:F40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2" priority="7" operator="equal">
      <formula>0</formula>
    </cfRule>
  </conditionalFormatting>
  <conditionalFormatting sqref="B24:B40">
    <cfRule type="cellIs" dxfId="91" priority="5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4 F26:F33 F35 D37:D39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843</v>
      </c>
    </row>
    <row r="2" spans="1:1" x14ac:dyDescent="0.2">
      <c r="A2" s="110" t="s">
        <v>719</v>
      </c>
    </row>
    <row r="3" spans="1:1" x14ac:dyDescent="0.2">
      <c r="A3" s="110" t="s">
        <v>777</v>
      </c>
    </row>
    <row r="4" spans="1:1" x14ac:dyDescent="0.2">
      <c r="A4" s="110" t="s">
        <v>771</v>
      </c>
    </row>
    <row r="5" spans="1:1" x14ac:dyDescent="0.2">
      <c r="A5" s="110" t="s">
        <v>769</v>
      </c>
    </row>
    <row r="6" spans="1:1" x14ac:dyDescent="0.2">
      <c r="A6" s="110" t="s">
        <v>772</v>
      </c>
    </row>
    <row r="7" spans="1:1" x14ac:dyDescent="0.2">
      <c r="A7" s="110" t="s">
        <v>723</v>
      </c>
    </row>
    <row r="8" spans="1:1" x14ac:dyDescent="0.2">
      <c r="A8" s="110" t="s">
        <v>844</v>
      </c>
    </row>
    <row r="9" spans="1:1" x14ac:dyDescent="0.2">
      <c r="A9" s="110" t="s">
        <v>786</v>
      </c>
    </row>
    <row r="10" spans="1:1" x14ac:dyDescent="0.2">
      <c r="A10" s="110" t="s">
        <v>768</v>
      </c>
    </row>
    <row r="11" spans="1:1" x14ac:dyDescent="0.2">
      <c r="A11" s="110" t="s">
        <v>715</v>
      </c>
    </row>
    <row r="12" spans="1:1" x14ac:dyDescent="0.2">
      <c r="A12" s="110" t="s">
        <v>736</v>
      </c>
    </row>
    <row r="13" spans="1:1" x14ac:dyDescent="0.2">
      <c r="A13" s="110" t="s">
        <v>726</v>
      </c>
    </row>
    <row r="14" spans="1:1" x14ac:dyDescent="0.2">
      <c r="A14" s="110" t="s">
        <v>785</v>
      </c>
    </row>
    <row r="15" spans="1:1" x14ac:dyDescent="0.2">
      <c r="A15" s="110" t="s">
        <v>734</v>
      </c>
    </row>
    <row r="16" spans="1:1" x14ac:dyDescent="0.2">
      <c r="A16" s="110" t="s">
        <v>787</v>
      </c>
    </row>
    <row r="17" spans="1:1" x14ac:dyDescent="0.2">
      <c r="A17" s="110" t="s">
        <v>788</v>
      </c>
    </row>
    <row r="18" spans="1:1" x14ac:dyDescent="0.2">
      <c r="A18" s="110" t="s">
        <v>745</v>
      </c>
    </row>
    <row r="19" spans="1:1" x14ac:dyDescent="0.2">
      <c r="A19" s="110" t="s">
        <v>729</v>
      </c>
    </row>
    <row r="20" spans="1:1" x14ac:dyDescent="0.2">
      <c r="A20" s="110" t="s">
        <v>789</v>
      </c>
    </row>
    <row r="21" spans="1:1" x14ac:dyDescent="0.2">
      <c r="A21" s="110" t="s">
        <v>711</v>
      </c>
    </row>
    <row r="22" spans="1:1" x14ac:dyDescent="0.2">
      <c r="A22" s="110" t="s">
        <v>790</v>
      </c>
    </row>
    <row r="23" spans="1:1" x14ac:dyDescent="0.2">
      <c r="A23" s="110" t="s">
        <v>791</v>
      </c>
    </row>
    <row r="24" spans="1:1" x14ac:dyDescent="0.2">
      <c r="A24" s="110" t="s">
        <v>792</v>
      </c>
    </row>
    <row r="25" spans="1:1" x14ac:dyDescent="0.2">
      <c r="A25" s="110" t="s">
        <v>718</v>
      </c>
    </row>
    <row r="26" spans="1:1" x14ac:dyDescent="0.2">
      <c r="A26" s="110" t="s">
        <v>741</v>
      </c>
    </row>
    <row r="27" spans="1:1" x14ac:dyDescent="0.2">
      <c r="A27" s="110" t="s">
        <v>728</v>
      </c>
    </row>
    <row r="28" spans="1:1" x14ac:dyDescent="0.2">
      <c r="A28" s="110" t="s">
        <v>739</v>
      </c>
    </row>
    <row r="29" spans="1:1" x14ac:dyDescent="0.2">
      <c r="A29" s="110" t="s">
        <v>709</v>
      </c>
    </row>
    <row r="30" spans="1:1" x14ac:dyDescent="0.2">
      <c r="A30" s="110" t="s">
        <v>793</v>
      </c>
    </row>
    <row r="31" spans="1:1" x14ac:dyDescent="0.2">
      <c r="A31" s="110" t="s">
        <v>770</v>
      </c>
    </row>
    <row r="32" spans="1:1" x14ac:dyDescent="0.2">
      <c r="A32" s="110" t="s">
        <v>784</v>
      </c>
    </row>
    <row r="33" spans="1:1" x14ac:dyDescent="0.2">
      <c r="A33" s="110" t="s">
        <v>845</v>
      </c>
    </row>
    <row r="34" spans="1:1" x14ac:dyDescent="0.2">
      <c r="A34" s="110" t="s">
        <v>846</v>
      </c>
    </row>
    <row r="35" spans="1:1" x14ac:dyDescent="0.2">
      <c r="A35" s="110" t="s">
        <v>773</v>
      </c>
    </row>
    <row r="36" spans="1:1" x14ac:dyDescent="0.2">
      <c r="A36" s="110" t="s">
        <v>797</v>
      </c>
    </row>
    <row r="37" spans="1:1" x14ac:dyDescent="0.2">
      <c r="A37" s="110" t="s">
        <v>847</v>
      </c>
    </row>
    <row r="38" spans="1:1" x14ac:dyDescent="0.2">
      <c r="A38" s="110" t="s">
        <v>848</v>
      </c>
    </row>
    <row r="39" spans="1:1" x14ac:dyDescent="0.2">
      <c r="A39" s="110" t="s">
        <v>775</v>
      </c>
    </row>
    <row r="40" spans="1:1" x14ac:dyDescent="0.2">
      <c r="A40" s="110" t="s">
        <v>774</v>
      </c>
    </row>
    <row r="41" spans="1:1" x14ac:dyDescent="0.2">
      <c r="A41" s="110" t="s">
        <v>776</v>
      </c>
    </row>
    <row r="42" spans="1:1" x14ac:dyDescent="0.2">
      <c r="A42" s="110" t="s">
        <v>782</v>
      </c>
    </row>
    <row r="43" spans="1:1" x14ac:dyDescent="0.2">
      <c r="A43" s="110" t="s">
        <v>783</v>
      </c>
    </row>
    <row r="44" spans="1:1" x14ac:dyDescent="0.2">
      <c r="A44" s="110" t="s">
        <v>849</v>
      </c>
    </row>
    <row r="50" spans="4:64" x14ac:dyDescent="0.2">
      <c r="D50" t="s">
        <v>786</v>
      </c>
      <c r="F50" t="s">
        <v>736</v>
      </c>
      <c r="G50" t="s">
        <v>712</v>
      </c>
      <c r="H50" t="s">
        <v>827</v>
      </c>
      <c r="I50" t="s">
        <v>714</v>
      </c>
      <c r="J50" t="s">
        <v>827</v>
      </c>
      <c r="K50" t="s">
        <v>714</v>
      </c>
      <c r="O50">
        <v>0</v>
      </c>
      <c r="AL50" t="s">
        <v>723</v>
      </c>
      <c r="AO50" t="s">
        <v>730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735</v>
      </c>
      <c r="F51" t="s">
        <v>745</v>
      </c>
      <c r="G51" t="s">
        <v>733</v>
      </c>
      <c r="H51" t="s">
        <v>721</v>
      </c>
      <c r="I51" t="s">
        <v>727</v>
      </c>
      <c r="J51" t="s">
        <v>721</v>
      </c>
      <c r="K51" t="s">
        <v>727</v>
      </c>
      <c r="AL51" t="s">
        <v>716</v>
      </c>
      <c r="AO51" t="s">
        <v>829</v>
      </c>
      <c r="AR51">
        <v>0</v>
      </c>
    </row>
    <row r="52" spans="4:64" x14ac:dyDescent="0.2">
      <c r="D52" t="s">
        <v>744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742</v>
      </c>
      <c r="AO52" t="s">
        <v>832</v>
      </c>
    </row>
    <row r="53" spans="4:64" x14ac:dyDescent="0.2">
      <c r="D53" t="s">
        <v>725</v>
      </c>
      <c r="F53" t="s">
        <v>726</v>
      </c>
      <c r="H53" t="s">
        <v>720</v>
      </c>
      <c r="J53" t="s">
        <v>720</v>
      </c>
      <c r="AL53" t="s">
        <v>797</v>
      </c>
      <c r="AO53" t="s">
        <v>833</v>
      </c>
    </row>
    <row r="54" spans="4:64" x14ac:dyDescent="0.2">
      <c r="D54" t="s">
        <v>717</v>
      </c>
      <c r="F54" t="s">
        <v>731</v>
      </c>
      <c r="H54" t="s">
        <v>715</v>
      </c>
      <c r="J54" t="s">
        <v>715</v>
      </c>
      <c r="AL54" t="s">
        <v>830</v>
      </c>
      <c r="AO54" t="s">
        <v>715</v>
      </c>
    </row>
    <row r="55" spans="4:64" x14ac:dyDescent="0.2">
      <c r="D55" t="s">
        <v>746</v>
      </c>
      <c r="F55" t="s">
        <v>734</v>
      </c>
      <c r="AL55" t="s">
        <v>743</v>
      </c>
    </row>
    <row r="56" spans="4:64" x14ac:dyDescent="0.2">
      <c r="D56" t="s">
        <v>740</v>
      </c>
      <c r="F56" t="s">
        <v>729</v>
      </c>
      <c r="AL56" t="s">
        <v>737</v>
      </c>
    </row>
    <row r="57" spans="4:64" x14ac:dyDescent="0.2">
      <c r="D57" t="s">
        <v>741</v>
      </c>
      <c r="F57" t="s">
        <v>711</v>
      </c>
      <c r="AL57" t="s">
        <v>775</v>
      </c>
    </row>
    <row r="58" spans="4:64" x14ac:dyDescent="0.2">
      <c r="D58" t="s">
        <v>728</v>
      </c>
    </row>
    <row r="59" spans="4:64" x14ac:dyDescent="0.2">
      <c r="D59" t="s">
        <v>739</v>
      </c>
    </row>
    <row r="60" spans="4:64" x14ac:dyDescent="0.2">
      <c r="D60" t="s">
        <v>709</v>
      </c>
    </row>
    <row r="61" spans="4:64" x14ac:dyDescent="0.2">
      <c r="D61" t="s">
        <v>828</v>
      </c>
    </row>
  </sheetData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30</vt:i4>
      </vt:variant>
    </vt:vector>
  </HeadingPairs>
  <TitlesOfParts>
    <vt:vector size="41" baseType="lpstr">
      <vt:lpstr>6</vt:lpstr>
      <vt:lpstr>9</vt:lpstr>
      <vt:lpstr> Таблица 1</vt:lpstr>
      <vt:lpstr>_6_2</vt:lpstr>
      <vt:lpstr>9_2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2021-03-03T12:29:42Z</dcterms:modified>
</cp:coreProperties>
</file>