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Кировский\"/>
    </mc:Choice>
  </mc:AlternateContent>
  <bookViews>
    <workbookView xWindow="0" yWindow="0" windowWidth="20490" windowHeight="7815" tabRatio="1000" activeTab="7"/>
  </bookViews>
  <sheets>
    <sheet name="6" sheetId="14" r:id="rId1"/>
    <sheet name="9" sheetId="12" r:id="rId2"/>
    <sheet name=" Таблица 1" sheetId="1" r:id="rId3"/>
    <sheet name="_6_2" sheetId="15" r:id="rId4"/>
    <sheet name="9_2" sheetId="17" r:id="rId5"/>
    <sheet name="Таблица 2" sheetId="5" r:id="rId6"/>
    <sheet name="Кадры" sheetId="9" r:id="rId7"/>
    <sheet name="Свод " sheetId="6" r:id="rId8"/>
    <sheet name="Лист2" sheetId="11" state="hidden" r:id="rId9"/>
    <sheet name="Источник" sheetId="7" state="hidden" r:id="rId10"/>
    <sheet name="Список школ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6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9" r:id="rId20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15" l="1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V14" i="14"/>
  <c r="W14" i="14" s="1"/>
  <c r="V13" i="14"/>
  <c r="V12" i="14"/>
  <c r="V11" i="14"/>
  <c r="V10" i="14"/>
  <c r="V9" i="14"/>
  <c r="W13" i="14" s="1"/>
  <c r="V8" i="14"/>
  <c r="V7" i="14"/>
  <c r="W9" i="14" s="1"/>
  <c r="W8" i="14" l="1"/>
  <c r="W10" i="14"/>
  <c r="W11" i="14"/>
  <c r="W12" i="14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V27" i="12"/>
  <c r="V26" i="12"/>
  <c r="V25" i="12"/>
  <c r="V24" i="12"/>
  <c r="V23" i="12"/>
  <c r="V22" i="12"/>
  <c r="V21" i="12"/>
  <c r="W21" i="12" s="1"/>
  <c r="V20" i="12"/>
  <c r="V19" i="12"/>
  <c r="W19" i="12" s="1"/>
  <c r="V18" i="12"/>
  <c r="V17" i="12"/>
  <c r="V16" i="12"/>
  <c r="V15" i="12"/>
  <c r="V14" i="12"/>
  <c r="W14" i="12" s="1"/>
  <c r="V13" i="12"/>
  <c r="W13" i="12" s="1"/>
  <c r="V12" i="12"/>
  <c r="W12" i="12" s="1"/>
  <c r="V11" i="12"/>
  <c r="W11" i="12" s="1"/>
  <c r="V10" i="12"/>
  <c r="W10" i="12" s="1"/>
  <c r="V9" i="12"/>
  <c r="V8" i="12"/>
  <c r="V7" i="12"/>
  <c r="W9" i="12" s="1"/>
  <c r="W17" i="12" l="1"/>
  <c r="W23" i="12"/>
  <c r="W25" i="12"/>
  <c r="W27" i="12"/>
  <c r="W16" i="12"/>
  <c r="W18" i="12"/>
  <c r="W20" i="12"/>
  <c r="W22" i="12"/>
  <c r="W24" i="12"/>
  <c r="W26" i="12"/>
  <c r="W8" i="12"/>
  <c r="E4" i="17" l="1"/>
  <c r="E3" i="17"/>
  <c r="E2" i="17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<sst xmlns="http://schemas.openxmlformats.org/spreadsheetml/2006/main" count="2268" uniqueCount="876">
  <si>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</si>
  <si>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</si>
  <si>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</si>
  <si>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</si>
  <si>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</si>
  <si>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</si>
  <si>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</si>
  <si>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</si>
  <si>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</si>
  <si>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</si>
  <si>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</si>
  <si>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</si>
  <si>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</si>
  <si>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</si>
  <si>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</si>
  <si>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</si>
  <si>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</si>
  <si>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</si>
  <si>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</si>
  <si>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</si>
  <si>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</si>
  <si>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</si>
  <si>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</si>
  <si>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</si>
  <si>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</si>
  <si>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</si>
  <si>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</si>
  <si>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</si>
  <si>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</si>
  <si>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</si>
  <si>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</si>
  <si>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</si>
  <si>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</si>
  <si>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</si>
  <si>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</si>
  <si>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</si>
  <si>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</si>
  <si>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</si>
  <si>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</si>
  <si>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</si>
  <si>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</si>
  <si>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</si>
  <si>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</si>
  <si>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</si>
  <si>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</si>
  <si>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</si>
  <si>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</si>
  <si>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</si>
  <si>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</si>
  <si>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</si>
  <si>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</si>
  <si>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</si>
  <si>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</si>
  <si>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</si>
  <si>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</si>
  <si>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</si>
  <si>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</si>
  <si>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</si>
  <si>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</si>
  <si>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</si>
  <si>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</si>
  <si>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</si>
  <si>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</si>
  <si>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</si>
  <si>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</si>
  <si>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</si>
  <si>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</si>
  <si>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</si>
  <si>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</si>
  <si>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</si>
  <si>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</si>
  <si>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</si>
  <si>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</si>
  <si>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</si>
  <si>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</si>
  <si>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</si>
  <si>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</si>
  <si>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</si>
  <si>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</si>
  <si>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</si>
  <si>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</si>
  <si>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</si>
  <si>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</si>
  <si>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</si>
  <si>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</si>
  <si>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</si>
  <si>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</si>
  <si>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</si>
  <si>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</si>
  <si>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</si>
  <si>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</si>
  <si>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</si>
  <si>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</si>
  <si>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</si>
  <si>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</si>
  <si>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</si>
  <si>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</si>
  <si>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</si>
  <si>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</si>
  <si>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</si>
  <si>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</si>
  <si>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</si>
  <si>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</si>
  <si>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</si>
  <si>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</si>
  <si>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</si>
  <si>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</si>
  <si>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</si>
  <si>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</si>
  <si>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</si>
  <si>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</si>
  <si>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</si>
  <si>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</si>
  <si>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</si>
  <si>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</si>
  <si>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</si>
  <si>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</si>
  <si>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</si>
  <si>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</si>
  <si>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</si>
  <si>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</si>
  <si>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</si>
  <si>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</si>
  <si>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</si>
  <si>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</si>
  <si>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</si>
  <si>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</si>
  <si>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</si>
  <si>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</si>
  <si>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</si>
  <si>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</si>
  <si>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</si>
  <si>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</si>
  <si>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</si>
  <si>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</si>
  <si>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</si>
  <si>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</si>
  <si>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</si>
  <si>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</si>
  <si>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</si>
  <si>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</si>
  <si>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</si>
  <si>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</si>
  <si>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</si>
  <si>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</si>
  <si>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</si>
  <si>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</si>
  <si>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</si>
  <si>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</si>
  <si>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</si>
  <si>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</si>
  <si>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</si>
  <si>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</si>
  <si>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</si>
  <si>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</si>
  <si>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</si>
  <si>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</si>
  <si>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</si>
  <si>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</si>
  <si>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</si>
  <si>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</si>
  <si>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</si>
  <si>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</si>
  <si>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</si>
  <si>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</si>
  <si>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</si>
  <si>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</si>
  <si>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</si>
  <si>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</si>
  <si>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</si>
  <si>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</si>
  <si>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</si>
  <si>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</si>
  <si>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</si>
  <si>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</si>
  <si>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</si>
  <si>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</si>
  <si>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</si>
  <si>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</si>
  <si>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</si>
  <si>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</si>
  <si>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</si>
  <si>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</si>
  <si>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</si>
  <si>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</si>
  <si>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</si>
  <si>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</si>
  <si>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</si>
  <si>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</si>
  <si>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</si>
  <si>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</si>
  <si>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</si>
  <si>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</si>
  <si>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</si>
  <si>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</si>
  <si>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</si>
  <si>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</si>
  <si>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</si>
  <si>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</si>
  <si>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</si>
  <si>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</si>
  <si>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</si>
  <si>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</si>
  <si>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</si>
  <si>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</si>
  <si>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</si>
  <si>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</si>
  <si>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</si>
  <si>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</si>
  <si>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</si>
  <si>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</si>
  <si>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</si>
  <si>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</si>
  <si>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</si>
  <si>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</si>
  <si>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</si>
  <si>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</si>
  <si>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</si>
  <si>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</si>
  <si>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</si>
  <si>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</si>
  <si>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</si>
  <si>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</si>
  <si>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</si>
  <si>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</si>
  <si>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</si>
  <si>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</si>
  <si>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</si>
  <si>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</si>
  <si>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</si>
  <si>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</si>
  <si>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</si>
  <si>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</si>
  <si>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</si>
  <si>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</si>
  <si>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</si>
  <si>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</si>
  <si>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</si>
  <si>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</si>
  <si>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</si>
  <si>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</si>
  <si>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</si>
  <si>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</si>
  <si>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</si>
  <si>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</si>
  <si>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</si>
  <si>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</si>
  <si>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</si>
  <si>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</si>
  <si>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</si>
  <si>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</si>
  <si>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</si>
  <si>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</si>
  <si>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</si>
  <si>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</si>
  <si>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</si>
  <si>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</si>
  <si>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</si>
  <si>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</si>
  <si>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</si>
  <si>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</si>
  <si>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</si>
  <si>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</si>
  <si>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</si>
  <si>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</si>
  <si>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</si>
  <si>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</si>
  <si>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</si>
  <si>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</si>
  <si>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</si>
  <si>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</si>
  <si>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</si>
  <si>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</si>
  <si>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</si>
  <si>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</si>
  <si>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</si>
  <si>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</si>
  <si>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</si>
  <si>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</si>
  <si>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</si>
  <si>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</si>
  <si>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</si>
  <si>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</si>
  <si>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</si>
  <si>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</si>
  <si>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</si>
  <si>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</si>
  <si>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</si>
  <si>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</si>
  <si>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</si>
  <si>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</si>
  <si>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</si>
  <si>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</si>
  <si>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</si>
  <si>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</si>
  <si>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</si>
  <si>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</si>
  <si>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</si>
  <si>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</si>
  <si>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</si>
  <si>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</si>
  <si>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</si>
  <si>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</si>
  <si>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</si>
  <si>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</si>
  <si>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</si>
  <si>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</si>
  <si>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</si>
  <si>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</si>
  <si>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</si>
  <si>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</si>
  <si>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</si>
  <si>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</si>
  <si>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</si>
  <si>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</si>
  <si>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</si>
  <si>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</si>
  <si>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</si>
  <si>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</si>
  <si>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</si>
  <si>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</si>
  <si>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</si>
  <si>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</si>
  <si>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</si>
  <si>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</si>
  <si>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</si>
  <si>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</si>
  <si>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</si>
  <si>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</si>
  <si>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</si>
  <si>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</si>
  <si>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</si>
  <si>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</si>
  <si>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</si>
  <si>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</si>
  <si>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</si>
  <si>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</si>
  <si>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</si>
  <si>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</si>
  <si>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</si>
  <si>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</si>
  <si>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</si>
  <si>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</si>
  <si>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</si>
  <si>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</si>
  <si>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</si>
  <si>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</si>
  <si>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</si>
  <si>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</si>
  <si>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</si>
  <si>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</si>
  <si>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</si>
  <si>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</si>
  <si>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</si>
  <si>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</si>
  <si>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</si>
  <si>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</si>
  <si>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</si>
  <si>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</si>
  <si>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</si>
  <si>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</si>
  <si>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</si>
  <si>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</si>
  <si>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</si>
  <si>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</si>
  <si>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</si>
  <si>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</si>
  <si>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</si>
  <si>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</si>
  <si>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</si>
  <si>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</si>
  <si>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</si>
  <si>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</si>
  <si>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</si>
  <si>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</si>
  <si>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</si>
  <si>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</si>
  <si>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</si>
  <si>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</si>
  <si>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</si>
  <si>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</si>
  <si>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</si>
  <si>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</si>
  <si>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</si>
  <si>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</si>
  <si>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</si>
  <si>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</si>
  <si>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</si>
  <si>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</si>
  <si>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</si>
  <si>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</si>
  <si>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</si>
  <si>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</si>
  <si>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</si>
  <si>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</si>
  <si>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</si>
  <si>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</si>
  <si>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</si>
  <si>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</si>
  <si>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</si>
  <si>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</si>
  <si>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</si>
  <si>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</si>
  <si>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</si>
  <si>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</si>
  <si>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</si>
  <si>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</si>
  <si>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</si>
  <si>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</si>
  <si>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</si>
  <si>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</si>
  <si>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</si>
  <si>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</si>
  <si>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</si>
  <si>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</si>
  <si>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</si>
  <si>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</si>
  <si>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</si>
  <si>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</si>
  <si>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</si>
  <si>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</si>
  <si>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</si>
  <si>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</si>
  <si>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</si>
  <si>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</si>
  <si>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</si>
  <si>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</si>
  <si>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</si>
  <si>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</si>
  <si>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</si>
  <si>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</si>
  <si>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</si>
  <si>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</si>
  <si>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</si>
  <si>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</si>
  <si>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</si>
  <si>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</si>
  <si>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</si>
  <si>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</si>
  <si>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</si>
  <si>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</si>
  <si>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</si>
  <si>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</si>
  <si>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</si>
  <si>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</si>
  <si>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</si>
  <si>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</si>
  <si>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</si>
  <si>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</si>
  <si>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</si>
  <si>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</si>
  <si>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</si>
  <si>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</si>
  <si>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</si>
  <si>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</si>
  <si>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</si>
  <si>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</si>
  <si>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</si>
  <si>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</si>
  <si>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</si>
  <si>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</si>
  <si>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</si>
  <si>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</si>
  <si>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</si>
  <si>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</si>
  <si>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</si>
  <si>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</si>
  <si>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</si>
  <si>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</si>
  <si>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</si>
  <si>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</si>
  <si>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</si>
  <si>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</si>
  <si>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</si>
  <si>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</si>
  <si>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</si>
  <si>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</si>
  <si>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</si>
  <si>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</si>
  <si>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</si>
  <si>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</si>
  <si>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</si>
  <si>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</si>
  <si>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</si>
  <si>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</si>
  <si>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</si>
  <si>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</si>
  <si>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</si>
  <si>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</si>
  <si>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</si>
  <si>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</si>
  <si>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</si>
  <si>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</si>
  <si>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</si>
  <si>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</si>
  <si>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</si>
  <si>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</si>
  <si>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</si>
  <si>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</si>
  <si>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</si>
  <si>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</si>
  <si>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</si>
  <si>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</si>
  <si>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</si>
  <si>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</si>
  <si>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</si>
  <si>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</si>
  <si>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</si>
  <si>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</si>
  <si>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</si>
  <si>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</si>
  <si>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</si>
  <si>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</si>
  <si>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</si>
  <si>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</si>
  <si>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</si>
  <si>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</si>
  <si>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</si>
  <si>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</si>
  <si>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</si>
  <si>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</si>
  <si>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</si>
  <si>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</si>
  <si>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</si>
  <si>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</si>
  <si>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</si>
  <si>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</si>
  <si>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</si>
  <si>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</si>
  <si>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</si>
  <si>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</si>
  <si>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</si>
  <si>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</si>
  <si>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</si>
  <si>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</si>
  <si>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</si>
  <si>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</si>
  <si>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</si>
  <si>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</si>
  <si>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</si>
  <si>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</si>
  <si>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</si>
  <si>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</si>
  <si>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</si>
  <si>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</si>
  <si>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</si>
  <si>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</si>
  <si>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</si>
  <si>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</si>
  <si>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</si>
  <si>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</si>
  <si>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</si>
  <si>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</si>
  <si>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</si>
  <si>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</si>
  <si>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</si>
  <si>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</si>
  <si>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</si>
  <si>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</si>
  <si>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</si>
  <si>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</si>
  <si>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</si>
  <si>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</si>
  <si>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</si>
  <si>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</si>
  <si>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</si>
  <si>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</si>
  <si>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</si>
  <si>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</si>
  <si>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</si>
  <si>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</si>
  <si>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</si>
  <si>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</si>
  <si>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</si>
  <si>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</si>
  <si>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</si>
  <si>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</si>
  <si>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</si>
  <si>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</si>
  <si>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</si>
  <si>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</si>
  <si>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</si>
  <si>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</si>
  <si>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</si>
  <si>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</si>
  <si>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</si>
  <si>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</si>
  <si>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</si>
  <si>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</si>
  <si>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</si>
  <si>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</si>
  <si>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</si>
  <si>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</si>
  <si>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</si>
  <si>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</si>
  <si>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</si>
  <si>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</si>
  <si>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</si>
  <si>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</si>
  <si>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</si>
  <si>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</si>
  <si>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</si>
  <si>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</si>
  <si>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</si>
  <si>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</si>
  <si>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</si>
  <si>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</si>
  <si>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</si>
  <si>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</si>
  <si>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</si>
  <si>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</si>
  <si>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</si>
  <si>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</si>
  <si>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</si>
  <si>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</si>
  <si>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</si>
  <si>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</si>
  <si>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</si>
  <si>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</si>
  <si>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</si>
  <si>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</si>
  <si>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</si>
  <si>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</si>
  <si>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</si>
  <si>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</si>
  <si>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</si>
  <si>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</si>
  <si>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</si>
  <si>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</si>
  <si>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</si>
  <si>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</si>
  <si>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</si>
  <si>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</si>
  <si>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</si>
  <si>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</si>
  <si>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</si>
  <si>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</si>
  <si>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</si>
  <si>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</si>
  <si>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</si>
  <si>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</si>
  <si>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</si>
  <si>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</si>
  <si>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</si>
  <si>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</si>
  <si>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</si>
  <si>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</si>
  <si>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</si>
  <si>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</si>
  <si>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</si>
  <si>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</si>
  <si>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</si>
  <si>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</si>
  <si>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</si>
  <si>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</si>
  <si>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</si>
  <si>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</si>
  <si>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</si>
  <si>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</si>
  <si>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</si>
  <si>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</si>
  <si>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</si>
  <si>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</si>
  <si>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</si>
  <si>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</si>
  <si>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</si>
  <si>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</si>
  <si>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</si>
  <si>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</si>
  <si>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</si>
  <si>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</si>
  <si>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</si>
  <si>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</si>
  <si>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</si>
  <si>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</si>
  <si>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</si>
  <si>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</si>
  <si>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</si>
  <si>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</si>
  <si>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</si>
  <si>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</si>
  <si>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</si>
  <si>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</si>
  <si>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</si>
  <si>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</si>
  <si>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</si>
  <si>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</si>
  <si>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</si>
  <si>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</si>
  <si>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</si>
  <si>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</si>
  <si>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</si>
  <si>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</si>
  <si>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</si>
  <si>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</si>
  <si>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</si>
  <si>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</si>
  <si>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</si>
  <si>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</si>
  <si>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</si>
  <si>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</si>
  <si>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</si>
  <si>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</si>
  <si>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</si>
  <si>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</si>
  <si>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</si>
  <si>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</si>
  <si>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</si>
  <si>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</si>
  <si>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</si>
  <si>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</si>
  <si>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</si>
  <si>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</si>
  <si>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</si>
  <si>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</si>
  <si>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</si>
  <si>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</si>
  <si>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</si>
  <si>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</si>
  <si>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</si>
  <si>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</si>
  <si>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</si>
  <si>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</si>
  <si>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</si>
  <si>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</si>
  <si>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</si>
  <si>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</si>
  <si>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</si>
  <si>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</si>
  <si>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</si>
  <si>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</si>
  <si>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</si>
  <si>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</si>
  <si>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</si>
  <si>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</si>
  <si>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</si>
  <si>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</si>
  <si>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</si>
  <si>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</si>
  <si>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</si>
  <si>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</si>
  <si>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</si>
  <si>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</si>
  <si>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</si>
  <si>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</si>
  <si>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</si>
  <si>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</si>
  <si>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</si>
  <si>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</si>
  <si>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</si>
  <si>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</si>
  <si>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</si>
  <si>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</si>
  <si>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</si>
  <si>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</si>
  <si>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</si>
  <si>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</si>
  <si>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</si>
  <si>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</si>
  <si>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</si>
  <si>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</si>
  <si>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</si>
  <si>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</si>
  <si>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</si>
  <si>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</si>
  <si>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</si>
  <si>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</si>
  <si>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</si>
  <si>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</si>
  <si>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</si>
  <si>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</si>
  <si>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</si>
  <si>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</si>
  <si>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</si>
  <si>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</si>
  <si>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</si>
  <si>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</si>
  <si>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</si>
  <si>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</si>
  <si>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</si>
  <si>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</si>
  <si>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</si>
  <si>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</si>
  <si>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</si>
  <si>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</si>
  <si>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</si>
  <si>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</si>
  <si>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</si>
  <si>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</si>
  <si>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</si>
  <si>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</si>
  <si>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</si>
  <si>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</si>
  <si>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</si>
  <si>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</si>
  <si>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</si>
  <si>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</si>
  <si>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</si>
  <si>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</si>
  <si>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</si>
  <si>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</si>
  <si>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</si>
  <si>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</si>
  <si>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</si>
  <si>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</si>
  <si>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</si>
  <si>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</si>
  <si>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</si>
  <si>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</si>
  <si>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</si>
  <si>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</si>
  <si>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</si>
  <si>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</si>
  <si>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</si>
  <si>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</si>
  <si>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</si>
  <si>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</si>
  <si>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</si>
  <si>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</si>
  <si>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</si>
  <si>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</si>
  <si>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</si>
  <si>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</si>
  <si>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</si>
  <si>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</si>
  <si>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</si>
  <si>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</si>
  <si>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</si>
  <si>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</si>
  <si>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</si>
  <si>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</si>
  <si>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</si>
  <si>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</si>
  <si>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</si>
  <si>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</si>
  <si>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</si>
  <si>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</si>
  <si>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</si>
  <si>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</si>
  <si>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</si>
  <si>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</si>
  <si>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</si>
  <si>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</si>
  <si>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</si>
  <si>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</si>
  <si>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</si>
  <si>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</si>
  <si>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</si>
  <si>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начального общего образования, основного общего образования, среднего общего образования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</si>
  <si>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</si>
  <si>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</si>
  <si>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</si>
  <si>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</si>
  <si>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Благодарненский</t>
  </si>
  <si>
    <t>kir_sh001_u001</t>
  </si>
  <si>
    <t>МБОУ 'Новопавловская СОШ № 33'</t>
  </si>
  <si>
    <t>заместитель директора</t>
  </si>
  <si>
    <t>основного общего образования</t>
  </si>
  <si>
    <t>kir_sh001_u011</t>
  </si>
  <si>
    <t>kir_sh001_u013</t>
  </si>
  <si>
    <t>да, региональный уровень</t>
  </si>
  <si>
    <t>kir_sh001_u009</t>
  </si>
  <si>
    <t>kir_sh001_u015</t>
  </si>
  <si>
    <t>kir_sh001_u007</t>
  </si>
  <si>
    <t>kir_sh001_u010</t>
  </si>
  <si>
    <t>kir_sh001_u017</t>
  </si>
  <si>
    <t>да, муниципальный уровень</t>
  </si>
  <si>
    <t>kir_sh001_u006</t>
  </si>
  <si>
    <t>kir_sh001_u003</t>
  </si>
  <si>
    <t>kir_sh001_u016</t>
  </si>
  <si>
    <t>kir_sh001_u002</t>
  </si>
  <si>
    <t>kir_sh001_u012</t>
  </si>
  <si>
    <t>kir_sh001_u004</t>
  </si>
  <si>
    <t>kir_sh001_u005</t>
  </si>
  <si>
    <t>kir_sh001_u008</t>
  </si>
  <si>
    <t>kir_sh001_u014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</si>
</sst>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3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8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0.53333333333333333</c:v>
                </c:pt>
                <c:pt idx="1">
                  <c:v>0</c:v>
                </c:pt>
                <c:pt idx="2">
                  <c:v>0.46666666666666667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8.3333333333333332E-3"/>
                  <c:y val="-0.19465023729792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0.22</c:v>
                </c:pt>
                <c:pt idx="1">
                  <c:v>8.0000000000000002E-3</c:v>
                </c:pt>
                <c:pt idx="2">
                  <c:v>0.72799999999999998</c:v>
                </c:pt>
                <c:pt idx="3">
                  <c:v>0.30399999999999999</c:v>
                </c:pt>
                <c:pt idx="4">
                  <c:v>0</c:v>
                </c:pt>
                <c:pt idx="5">
                  <c:v>0.248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0.11764705882352941</c:v>
                </c:pt>
                <c:pt idx="3">
                  <c:v>0</c:v>
                </c:pt>
                <c:pt idx="4">
                  <c:v>0.17647058823529413</c:v>
                </c:pt>
                <c:pt idx="5">
                  <c:v>5.8823529411764705E-2</c:v>
                </c:pt>
                <c:pt idx="6">
                  <c:v>0.35294117647058826</c:v>
                </c:pt>
                <c:pt idx="7">
                  <c:v>0.11764705882352941</c:v>
                </c:pt>
                <c:pt idx="8">
                  <c:v>0</c:v>
                </c:pt>
                <c:pt idx="9">
                  <c:v>0.17647058823529413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0.11764705882352941</c:v>
                </c:pt>
                <c:pt idx="3">
                  <c:v>0</c:v>
                </c:pt>
                <c:pt idx="4">
                  <c:v>0.17647058823529413</c:v>
                </c:pt>
                <c:pt idx="5">
                  <c:v>5.8823529411764705E-2</c:v>
                </c:pt>
                <c:pt idx="6">
                  <c:v>0.35294117647058826</c:v>
                </c:pt>
                <c:pt idx="7">
                  <c:v>0.11764705882352941</c:v>
                </c:pt>
                <c:pt idx="8">
                  <c:v>0</c:v>
                </c:pt>
                <c:pt idx="9">
                  <c:v>0.17647058823529413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0.57628812126459505"/>
                  <c:y val="-4.4609630606499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1.09248932941155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2.7312233235288867E-2"/>
                  <c:y val="-7.43493843441663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4.0968457381410542E-2"/>
                  <c:y val="-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0752847730428688E-7"/>
                  <c:y val="-4.9566256229445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.76201130726455946"/>
                  <c:y val="-0.183395148048943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</c:v>
                </c:pt>
                <c:pt idx="1">
                  <c:v>0.17647058823529413</c:v>
                </c:pt>
                <c:pt idx="2">
                  <c:v>0.17647058823529413</c:v>
                </c:pt>
                <c:pt idx="3">
                  <c:v>0.11764705882352941</c:v>
                </c:pt>
                <c:pt idx="4">
                  <c:v>0.17647058823529413</c:v>
                </c:pt>
                <c:pt idx="5">
                  <c:v>0.17647058823529413</c:v>
                </c:pt>
                <c:pt idx="6">
                  <c:v>0</c:v>
                </c:pt>
                <c:pt idx="7">
                  <c:v>0.17647058823529413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</c:v>
                </c:pt>
                <c:pt idx="1">
                  <c:v>0.17647058823529413</c:v>
                </c:pt>
                <c:pt idx="2">
                  <c:v>0.17647058823529413</c:v>
                </c:pt>
                <c:pt idx="3">
                  <c:v>0.11764705882352941</c:v>
                </c:pt>
                <c:pt idx="4">
                  <c:v>0.17647058823529413</c:v>
                </c:pt>
                <c:pt idx="5">
                  <c:v>0.17647058823529413</c:v>
                </c:pt>
                <c:pt idx="6">
                  <c:v>0</c:v>
                </c:pt>
                <c:pt idx="7">
                  <c:v>0.17647058823529413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</c:v>
                </c:pt>
                <c:pt idx="1">
                  <c:v>0.17647058823529413</c:v>
                </c:pt>
                <c:pt idx="2">
                  <c:v>0.17647058823529413</c:v>
                </c:pt>
                <c:pt idx="3">
                  <c:v>0.29411764705882354</c:v>
                </c:pt>
                <c:pt idx="5">
                  <c:v>0.17647058823529413</c:v>
                </c:pt>
                <c:pt idx="7">
                  <c:v>0.17647058823529413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0.33526242935643003"/>
                  <c:y val="1.8083950151512908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5137614057587019"/>
                  <c:y val="5.335564078351719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0.58823529411764708</c:v>
                </c:pt>
                <c:pt idx="1">
                  <c:v>0.17647058823529413</c:v>
                </c:pt>
                <c:pt idx="2">
                  <c:v>0.17647058823529413</c:v>
                </c:pt>
                <c:pt idx="3">
                  <c:v>0.11764705882352941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[Кир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490537</xdr:colOff>
          <xdr:row>3157</xdr:row>
          <xdr:rowOff>0</xdr:rowOff>
        </xdr:from>
        <xdr:to>
          <xdr:col>3</xdr:col>
          <xdr:colOff>45244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77932</xdr:rowOff>
    </xdr:from>
    <xdr:to>
      <xdr:col>9</xdr:col>
      <xdr:colOff>242454</xdr:colOff>
      <xdr:row>8</xdr:row>
      <xdr:rowOff>112569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8;&#1087;&#1072;&#1090;&#1086;&#1074;&#1089;&#1082;&#1080;&#1081;/&#1052;&#1050;&#1054;&#1059;%20&#1057;&#1054;&#1064;%20&#8470;%2013%20&#1087;&#1086;&#1089;.%20&#1042;&#1080;&#1085;&#1086;&#1076;.%20&#1048;&#1087;&#1043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3;&#1088;&#1072;&#1095;&#1077;&#1074;&#1089;&#1082;&#1080;&#1081;/&#8470;%209_&#1050;&#1091;&#1075;&#1091;&#1083;&#1100;&#1090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3;&#1088;&#1072;&#1095;&#1077;&#1074;&#1089;&#1082;&#1080;&#1081;/&#8470;%206_&#1057;&#1087;&#1080;&#1094;&#1077;&#1074;&#1082;&#107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3;&#1088;&#1072;&#1095;&#1077;&#1074;&#1089;&#1082;&#1080;&#1081;/&#1050;&#1072;&#1076;&#1088;&#1099;%20&#1083;&#1072;&#1073;&#1086;&#1088;&#1072;&#1090;&#1086;&#1088;&#1080;&#1103;%20&#1056;&#1056;&#1057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3;&#1077;&#1086;&#1088;&#1075;&#1080;&#1077;&#1074;&#1089;&#1082;&#1080;&#1081;/&#1050;&#1072;&#1076;&#1088;&#1099;%20&#1083;&#1072;&#1073;&#1086;&#1088;&#1072;&#1090;&#1086;&#1088;&#1080;&#1103;%20&#1056;&#1056;&#1057;&#105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33%20&#1075;.%20&#1053;&#1086;&#1074;&#1086;&#1087;&#1072;&#1074;&#1083;&#1086;&#1074;&#1089;&#1082;%20&#1050;&#1080;&#1088;&#1043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 Ипат"/>
      <sheetName val="Таблица 2 Ипат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Ипатовский_городской_округ_Ставропольского_края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Грачёвский_муниципальный_округ</v>
          </cell>
        </row>
        <row r="3">
          <cell r="C3" t="str">
            <v>МКОУ СОШ № 9 пос. Верхняя Кугульта</v>
          </cell>
          <cell r="P3" t="str">
            <v>grach_sh002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"/>
      <sheetName val="Список школ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 Кировс"/>
      <sheetName val="Таблица 2 Кировск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Кировский_городской_округ_Ставропольского_края</v>
          </cell>
        </row>
        <row r="3">
          <cell r="C3" t="str">
            <v>МБОУ СОШ № 33 г. Новопавловск</v>
          </cell>
          <cell r="P3" t="str">
            <v>kir_sh001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60" zoomScaleNormal="60" workbookViewId="0">
      <selection sqref="A1:XFD1048576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391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312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495</v>
      </c>
      <c r="Q3" s="278"/>
      <c r="R3" s="279"/>
      <c r="S3" s="146"/>
      <c r="T3" s="147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8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81" t="s">
        <v>26</v>
      </c>
      <c r="B7" s="157" t="s">
        <v>379</v>
      </c>
      <c r="C7" s="158"/>
      <c r="D7" s="159">
        <v>2</v>
      </c>
      <c r="E7" s="159">
        <v>2</v>
      </c>
      <c r="F7" s="159">
        <v>2</v>
      </c>
      <c r="G7" s="159">
        <v>2</v>
      </c>
      <c r="H7" s="159"/>
      <c r="I7" s="159"/>
      <c r="J7" s="159"/>
      <c r="K7" s="159"/>
      <c r="L7" s="159"/>
      <c r="M7" s="160"/>
      <c r="N7" s="161">
        <v>2</v>
      </c>
      <c r="O7" s="159">
        <v>1</v>
      </c>
      <c r="P7" s="159">
        <v>1</v>
      </c>
      <c r="Q7" s="159">
        <v>2</v>
      </c>
      <c r="R7" s="160">
        <v>1</v>
      </c>
      <c r="S7" s="158"/>
      <c r="T7" s="159"/>
      <c r="U7" s="162"/>
      <c r="V7" s="163">
        <f t="shared" ref="V7:V27" si="0">SUM(C7:U7)</f>
        <v>15</v>
      </c>
      <c r="W7" s="164"/>
      <c r="Z7" s="3"/>
    </row>
    <row r="8" spans="1:49" ht="39.950000000000003" customHeight="1" x14ac:dyDescent="0.3">
      <c r="A8" s="282"/>
      <c r="B8" s="165" t="s">
        <v>24</v>
      </c>
      <c r="C8" s="166"/>
      <c r="D8" s="167"/>
      <c r="E8" s="167">
        <v>1</v>
      </c>
      <c r="F8" s="167">
        <v>1</v>
      </c>
      <c r="G8" s="167">
        <v>1</v>
      </c>
      <c r="H8" s="167"/>
      <c r="I8" s="167"/>
      <c r="J8" s="167"/>
      <c r="K8" s="167"/>
      <c r="L8" s="167"/>
      <c r="M8" s="168"/>
      <c r="N8" s="169">
        <v>1</v>
      </c>
      <c r="O8" s="167"/>
      <c r="P8" s="167"/>
      <c r="Q8" s="167">
        <v>1</v>
      </c>
      <c r="R8" s="168"/>
      <c r="S8" s="166"/>
      <c r="T8" s="167"/>
      <c r="U8" s="170"/>
      <c r="V8" s="171">
        <f t="shared" si="0"/>
        <v>5</v>
      </c>
      <c r="W8" s="172">
        <f>V8/V7*100</f>
        <v>33.333333333333329</v>
      </c>
    </row>
    <row r="9" spans="1:49" ht="39.950000000000003" customHeight="1" x14ac:dyDescent="0.3">
      <c r="A9" s="282"/>
      <c r="B9" s="165" t="s">
        <v>422</v>
      </c>
      <c r="C9" s="166"/>
      <c r="D9" s="167"/>
      <c r="E9" s="167"/>
      <c r="F9" s="167"/>
      <c r="G9" s="167"/>
      <c r="H9" s="167"/>
      <c r="I9" s="167"/>
      <c r="J9" s="167"/>
      <c r="K9" s="167"/>
      <c r="L9" s="167"/>
      <c r="M9" s="168"/>
      <c r="N9" s="169"/>
      <c r="O9" s="167"/>
      <c r="P9" s="167"/>
      <c r="Q9" s="167"/>
      <c r="R9" s="168"/>
      <c r="S9" s="166"/>
      <c r="T9" s="167"/>
      <c r="U9" s="170"/>
      <c r="V9" s="171">
        <f t="shared" si="0"/>
        <v>0</v>
      </c>
      <c r="W9" s="172">
        <f>V9/V7*100</f>
        <v>0</v>
      </c>
    </row>
    <row r="10" spans="1:49" ht="39.950000000000003" customHeight="1" x14ac:dyDescent="0.3">
      <c r="A10" s="282"/>
      <c r="B10" s="165" t="s">
        <v>86</v>
      </c>
      <c r="C10" s="166"/>
      <c r="D10" s="167"/>
      <c r="E10" s="167"/>
      <c r="F10" s="167"/>
      <c r="G10" s="167"/>
      <c r="H10" s="167"/>
      <c r="I10" s="167"/>
      <c r="J10" s="167"/>
      <c r="K10" s="167"/>
      <c r="L10" s="167"/>
      <c r="M10" s="168"/>
      <c r="N10" s="169"/>
      <c r="O10" s="167"/>
      <c r="P10" s="167"/>
      <c r="Q10" s="167"/>
      <c r="R10" s="168"/>
      <c r="S10" s="166"/>
      <c r="T10" s="167"/>
      <c r="U10" s="170"/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2"/>
      <c r="B11" s="165" t="s">
        <v>87</v>
      </c>
      <c r="C11" s="166"/>
      <c r="D11" s="167"/>
      <c r="E11" s="167"/>
      <c r="F11" s="167"/>
      <c r="G11" s="167"/>
      <c r="H11" s="167"/>
      <c r="I11" s="167"/>
      <c r="J11" s="167"/>
      <c r="K11" s="167"/>
      <c r="L11" s="167"/>
      <c r="M11" s="168"/>
      <c r="N11" s="169"/>
      <c r="O11" s="167"/>
      <c r="P11" s="167"/>
      <c r="Q11" s="167"/>
      <c r="R11" s="168"/>
      <c r="S11" s="166"/>
      <c r="T11" s="167"/>
      <c r="U11" s="170"/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2"/>
      <c r="B12" s="165" t="s">
        <v>88</v>
      </c>
      <c r="C12" s="166"/>
      <c r="D12" s="167"/>
      <c r="E12" s="167"/>
      <c r="F12" s="167"/>
      <c r="G12" s="167"/>
      <c r="H12" s="167"/>
      <c r="I12" s="167"/>
      <c r="J12" s="167"/>
      <c r="K12" s="167"/>
      <c r="L12" s="167"/>
      <c r="M12" s="168"/>
      <c r="N12" s="169"/>
      <c r="O12" s="167"/>
      <c r="P12" s="167"/>
      <c r="Q12" s="167"/>
      <c r="R12" s="168"/>
      <c r="S12" s="166"/>
      <c r="T12" s="167"/>
      <c r="U12" s="170"/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2"/>
      <c r="B13" s="165" t="s">
        <v>89</v>
      </c>
      <c r="C13" s="173"/>
      <c r="D13" s="174"/>
      <c r="E13" s="174"/>
      <c r="F13" s="174"/>
      <c r="G13" s="174"/>
      <c r="H13" s="174"/>
      <c r="I13" s="174"/>
      <c r="J13" s="174"/>
      <c r="K13" s="174"/>
      <c r="L13" s="174"/>
      <c r="M13" s="175"/>
      <c r="N13" s="176"/>
      <c r="O13" s="174"/>
      <c r="P13" s="174"/>
      <c r="Q13" s="174"/>
      <c r="R13" s="175"/>
      <c r="S13" s="173"/>
      <c r="T13" s="174"/>
      <c r="U13" s="177"/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3"/>
      <c r="B14" s="178" t="s">
        <v>90</v>
      </c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1"/>
      <c r="N14" s="182"/>
      <c r="O14" s="180"/>
      <c r="P14" s="180"/>
      <c r="Q14" s="180"/>
      <c r="R14" s="181"/>
      <c r="S14" s="179"/>
      <c r="T14" s="180"/>
      <c r="U14" s="183"/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4" t="s">
        <v>27</v>
      </c>
      <c r="B15" s="157" t="s">
        <v>37</v>
      </c>
      <c r="C15" s="161"/>
      <c r="D15" s="159">
        <v>41</v>
      </c>
      <c r="E15" s="159">
        <v>36</v>
      </c>
      <c r="F15" s="159">
        <v>24</v>
      </c>
      <c r="G15" s="159">
        <v>27</v>
      </c>
      <c r="H15" s="159"/>
      <c r="I15" s="159"/>
      <c r="J15" s="159"/>
      <c r="K15" s="159"/>
      <c r="L15" s="159"/>
      <c r="M15" s="160"/>
      <c r="N15" s="161">
        <v>33</v>
      </c>
      <c r="O15" s="159">
        <v>18</v>
      </c>
      <c r="P15" s="159">
        <v>22</v>
      </c>
      <c r="Q15" s="159">
        <v>34</v>
      </c>
      <c r="R15" s="160">
        <v>15</v>
      </c>
      <c r="S15" s="158"/>
      <c r="T15" s="159"/>
      <c r="U15" s="162"/>
      <c r="V15" s="163">
        <f t="shared" si="0"/>
        <v>250</v>
      </c>
      <c r="W15" s="164"/>
    </row>
    <row r="16" spans="1:49" ht="39.950000000000003" customHeight="1" x14ac:dyDescent="0.3">
      <c r="A16" s="282"/>
      <c r="B16" s="165" t="s">
        <v>423</v>
      </c>
      <c r="C16" s="176"/>
      <c r="D16" s="174"/>
      <c r="E16" s="174"/>
      <c r="F16" s="174"/>
      <c r="G16" s="174"/>
      <c r="H16" s="174"/>
      <c r="I16" s="174"/>
      <c r="J16" s="174"/>
      <c r="K16" s="174"/>
      <c r="L16" s="174"/>
      <c r="M16" s="175"/>
      <c r="N16" s="176"/>
      <c r="O16" s="174"/>
      <c r="P16" s="174"/>
      <c r="Q16" s="174"/>
      <c r="R16" s="175"/>
      <c r="S16" s="173"/>
      <c r="T16" s="174"/>
      <c r="U16" s="177"/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5"/>
      <c r="B17" s="178" t="s">
        <v>25</v>
      </c>
      <c r="C17" s="182"/>
      <c r="D17" s="180"/>
      <c r="E17" s="180">
        <v>9</v>
      </c>
      <c r="F17" s="180">
        <v>7</v>
      </c>
      <c r="G17" s="180">
        <v>9</v>
      </c>
      <c r="H17" s="180"/>
      <c r="I17" s="180"/>
      <c r="J17" s="180"/>
      <c r="K17" s="180"/>
      <c r="L17" s="180"/>
      <c r="M17" s="181"/>
      <c r="N17" s="182">
        <v>7</v>
      </c>
      <c r="O17" s="180"/>
      <c r="P17" s="180"/>
      <c r="Q17" s="180">
        <v>11</v>
      </c>
      <c r="R17" s="181"/>
      <c r="S17" s="179"/>
      <c r="T17" s="180"/>
      <c r="U17" s="183"/>
      <c r="V17" s="184">
        <f t="shared" si="0"/>
        <v>43</v>
      </c>
      <c r="W17" s="185">
        <f>V17/V15*100</f>
        <v>17.2</v>
      </c>
    </row>
    <row r="18" spans="1:23" ht="39.950000000000003" customHeight="1" x14ac:dyDescent="0.3">
      <c r="A18" s="281" t="s">
        <v>28</v>
      </c>
      <c r="B18" s="186" t="s">
        <v>595</v>
      </c>
      <c r="C18" s="161"/>
      <c r="D18" s="159"/>
      <c r="E18" s="159">
        <v>10</v>
      </c>
      <c r="F18" s="159">
        <v>7</v>
      </c>
      <c r="G18" s="159">
        <v>9</v>
      </c>
      <c r="H18" s="159"/>
      <c r="I18" s="159"/>
      <c r="J18" s="159"/>
      <c r="K18" s="159"/>
      <c r="L18" s="159"/>
      <c r="M18" s="160"/>
      <c r="N18" s="161">
        <v>7</v>
      </c>
      <c r="O18" s="159">
        <v>1</v>
      </c>
      <c r="P18" s="159">
        <v>3</v>
      </c>
      <c r="Q18" s="159">
        <v>14</v>
      </c>
      <c r="R18" s="160">
        <v>4</v>
      </c>
      <c r="S18" s="158"/>
      <c r="T18" s="159"/>
      <c r="U18" s="162"/>
      <c r="V18" s="163">
        <f t="shared" si="0"/>
        <v>55</v>
      </c>
      <c r="W18" s="164">
        <f>V18/V15*100</f>
        <v>22</v>
      </c>
    </row>
    <row r="19" spans="1:23" ht="39.950000000000003" customHeight="1" x14ac:dyDescent="0.3">
      <c r="A19" s="284"/>
      <c r="B19" s="187" t="s">
        <v>424</v>
      </c>
      <c r="C19" s="169"/>
      <c r="D19" s="167"/>
      <c r="E19" s="167">
        <v>10</v>
      </c>
      <c r="F19" s="167">
        <v>7</v>
      </c>
      <c r="G19" s="167">
        <v>9</v>
      </c>
      <c r="H19" s="167"/>
      <c r="I19" s="167"/>
      <c r="J19" s="167"/>
      <c r="K19" s="167"/>
      <c r="L19" s="167"/>
      <c r="M19" s="168"/>
      <c r="N19" s="169">
        <v>7</v>
      </c>
      <c r="O19" s="167">
        <v>1</v>
      </c>
      <c r="P19" s="167">
        <v>3</v>
      </c>
      <c r="Q19" s="167">
        <v>14</v>
      </c>
      <c r="R19" s="168">
        <v>4</v>
      </c>
      <c r="S19" s="166"/>
      <c r="T19" s="167"/>
      <c r="U19" s="170"/>
      <c r="V19" s="171">
        <f t="shared" si="0"/>
        <v>55</v>
      </c>
      <c r="W19" s="172">
        <f>V19/V18*100</f>
        <v>100</v>
      </c>
    </row>
    <row r="20" spans="1:23" ht="39.950000000000003" customHeight="1" x14ac:dyDescent="0.3">
      <c r="A20" s="284"/>
      <c r="B20" s="188" t="s">
        <v>425</v>
      </c>
      <c r="C20" s="169"/>
      <c r="D20" s="167"/>
      <c r="E20" s="167"/>
      <c r="F20" s="167">
        <v>1</v>
      </c>
      <c r="G20" s="167">
        <v>4</v>
      </c>
      <c r="H20" s="167"/>
      <c r="I20" s="167"/>
      <c r="J20" s="167"/>
      <c r="K20" s="167"/>
      <c r="L20" s="167"/>
      <c r="M20" s="168"/>
      <c r="N20" s="169">
        <v>2</v>
      </c>
      <c r="O20" s="167">
        <v>1</v>
      </c>
      <c r="P20" s="167">
        <v>2</v>
      </c>
      <c r="Q20" s="167">
        <v>4</v>
      </c>
      <c r="R20" s="168">
        <v>4</v>
      </c>
      <c r="S20" s="166"/>
      <c r="T20" s="167"/>
      <c r="U20" s="170"/>
      <c r="V20" s="171">
        <f t="shared" si="0"/>
        <v>18</v>
      </c>
      <c r="W20" s="172">
        <f>V20/V18*100</f>
        <v>32.727272727272727</v>
      </c>
    </row>
    <row r="21" spans="1:23" ht="39.950000000000003" customHeight="1" x14ac:dyDescent="0.3">
      <c r="A21" s="282"/>
      <c r="B21" s="188" t="s">
        <v>426</v>
      </c>
      <c r="C21" s="176"/>
      <c r="D21" s="174"/>
      <c r="E21" s="174"/>
      <c r="F21" s="174"/>
      <c r="G21" s="174"/>
      <c r="H21" s="174"/>
      <c r="I21" s="174"/>
      <c r="J21" s="174"/>
      <c r="K21" s="174"/>
      <c r="L21" s="174"/>
      <c r="M21" s="175"/>
      <c r="N21" s="176"/>
      <c r="O21" s="174"/>
      <c r="P21" s="174"/>
      <c r="Q21" s="174"/>
      <c r="R21" s="175"/>
      <c r="S21" s="173"/>
      <c r="T21" s="174"/>
      <c r="U21" s="177"/>
      <c r="V21" s="171">
        <f t="shared" si="0"/>
        <v>0</v>
      </c>
      <c r="W21" s="172">
        <f>V21/V18*100</f>
        <v>0</v>
      </c>
    </row>
    <row r="22" spans="1:23" ht="39.950000000000003" customHeight="1" thickBot="1" x14ac:dyDescent="0.35">
      <c r="A22" s="283"/>
      <c r="B22" s="189" t="s">
        <v>427</v>
      </c>
      <c r="C22" s="182"/>
      <c r="D22" s="180"/>
      <c r="E22" s="180"/>
      <c r="F22" s="180"/>
      <c r="G22" s="180"/>
      <c r="H22" s="180"/>
      <c r="I22" s="180"/>
      <c r="J22" s="180"/>
      <c r="K22" s="180"/>
      <c r="L22" s="180"/>
      <c r="M22" s="181"/>
      <c r="N22" s="182"/>
      <c r="O22" s="180"/>
      <c r="P22" s="180"/>
      <c r="Q22" s="180"/>
      <c r="R22" s="181"/>
      <c r="S22" s="179"/>
      <c r="T22" s="180"/>
      <c r="U22" s="183"/>
      <c r="V22" s="184">
        <f t="shared" si="0"/>
        <v>0</v>
      </c>
      <c r="W22" s="185">
        <f>V22/V18*100</f>
        <v>0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/>
      <c r="D23" s="193"/>
      <c r="E23" s="193"/>
      <c r="F23" s="193"/>
      <c r="G23" s="193"/>
      <c r="H23" s="193"/>
      <c r="I23" s="193"/>
      <c r="J23" s="193"/>
      <c r="K23" s="193"/>
      <c r="L23" s="193"/>
      <c r="M23" s="194"/>
      <c r="N23" s="192"/>
      <c r="O23" s="193"/>
      <c r="P23" s="193"/>
      <c r="Q23" s="193"/>
      <c r="R23" s="194">
        <v>2</v>
      </c>
      <c r="S23" s="195"/>
      <c r="T23" s="193"/>
      <c r="U23" s="196"/>
      <c r="V23" s="197">
        <f t="shared" si="0"/>
        <v>2</v>
      </c>
      <c r="W23" s="198">
        <f>V23/V15*100</f>
        <v>0.8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/>
      <c r="D24" s="193">
        <v>25</v>
      </c>
      <c r="E24" s="193">
        <v>23</v>
      </c>
      <c r="F24" s="193">
        <v>20</v>
      </c>
      <c r="G24" s="193">
        <v>21</v>
      </c>
      <c r="H24" s="193"/>
      <c r="I24" s="193"/>
      <c r="J24" s="193"/>
      <c r="K24" s="193"/>
      <c r="L24" s="193"/>
      <c r="M24" s="194"/>
      <c r="N24" s="192">
        <v>24</v>
      </c>
      <c r="O24" s="193">
        <v>18</v>
      </c>
      <c r="P24" s="193">
        <v>16</v>
      </c>
      <c r="Q24" s="193">
        <v>28</v>
      </c>
      <c r="R24" s="194">
        <v>7</v>
      </c>
      <c r="S24" s="195"/>
      <c r="T24" s="193"/>
      <c r="U24" s="196"/>
      <c r="V24" s="197">
        <f t="shared" si="0"/>
        <v>182</v>
      </c>
      <c r="W24" s="198">
        <f>V24/V15*100</f>
        <v>72.8</v>
      </c>
    </row>
    <row r="25" spans="1:23" ht="39.950000000000003" customHeight="1" thickBot="1" x14ac:dyDescent="0.35">
      <c r="A25" s="190" t="s">
        <v>31</v>
      </c>
      <c r="B25" s="200" t="s">
        <v>1</v>
      </c>
      <c r="C25" s="201"/>
      <c r="D25" s="202">
        <v>8</v>
      </c>
      <c r="E25" s="202">
        <v>9</v>
      </c>
      <c r="F25" s="202">
        <v>10</v>
      </c>
      <c r="G25" s="202">
        <v>10</v>
      </c>
      <c r="H25" s="202"/>
      <c r="I25" s="202"/>
      <c r="J25" s="202"/>
      <c r="K25" s="202"/>
      <c r="L25" s="202"/>
      <c r="M25" s="203"/>
      <c r="N25" s="201">
        <v>10</v>
      </c>
      <c r="O25" s="202">
        <v>4</v>
      </c>
      <c r="P25" s="202">
        <v>7</v>
      </c>
      <c r="Q25" s="202">
        <v>14</v>
      </c>
      <c r="R25" s="203">
        <v>4</v>
      </c>
      <c r="S25" s="204"/>
      <c r="T25" s="202"/>
      <c r="U25" s="205"/>
      <c r="V25" s="206">
        <f t="shared" si="0"/>
        <v>76</v>
      </c>
      <c r="W25" s="207">
        <f>V25/V15*100</f>
        <v>30.4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/>
      <c r="D26" s="193"/>
      <c r="E26" s="193"/>
      <c r="F26" s="193"/>
      <c r="G26" s="193"/>
      <c r="H26" s="193"/>
      <c r="I26" s="193"/>
      <c r="J26" s="193"/>
      <c r="K26" s="193"/>
      <c r="L26" s="193"/>
      <c r="M26" s="194"/>
      <c r="N26" s="192"/>
      <c r="O26" s="193"/>
      <c r="P26" s="193"/>
      <c r="Q26" s="193"/>
      <c r="R26" s="194"/>
      <c r="S26" s="195"/>
      <c r="T26" s="193"/>
      <c r="U26" s="196"/>
      <c r="V26" s="197">
        <f t="shared" si="0"/>
        <v>0</v>
      </c>
      <c r="W26" s="198">
        <f>V26/V15*100</f>
        <v>0</v>
      </c>
    </row>
    <row r="27" spans="1:23" ht="39.950000000000003" customHeight="1" thickBot="1" x14ac:dyDescent="0.35">
      <c r="A27" s="199" t="s">
        <v>33</v>
      </c>
      <c r="B27" s="191" t="s">
        <v>2</v>
      </c>
      <c r="C27" s="192"/>
      <c r="D27" s="193">
        <v>12</v>
      </c>
      <c r="E27" s="193">
        <v>13</v>
      </c>
      <c r="F27" s="193">
        <v>4</v>
      </c>
      <c r="G27" s="193">
        <v>12</v>
      </c>
      <c r="H27" s="193"/>
      <c r="I27" s="193"/>
      <c r="J27" s="193"/>
      <c r="K27" s="193"/>
      <c r="L27" s="193"/>
      <c r="M27" s="194"/>
      <c r="N27" s="192">
        <v>1</v>
      </c>
      <c r="O27" s="193">
        <v>5</v>
      </c>
      <c r="P27" s="193">
        <v>2</v>
      </c>
      <c r="Q27" s="193">
        <v>6</v>
      </c>
      <c r="R27" s="194">
        <v>7</v>
      </c>
      <c r="S27" s="195"/>
      <c r="T27" s="193"/>
      <c r="U27" s="196"/>
      <c r="V27" s="197">
        <f t="shared" si="0"/>
        <v>62</v>
      </c>
      <c r="W27" s="198">
        <f>V27/V15*100</f>
        <v>24.8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РРСО\РЕЗУЛЬТАТЫ\!Таблицы\Кировский\[МБОУ СОШ № 33 г. Новопавловск КирГО.xlsx]Список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РРСО\РЕЗУЛЬТАТЫ\!Таблицы\Кировский\[МБОУ СОШ № 33 г. Новопавловск КирГО.xlsx]Источник'!#REF!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31.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31.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31.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31.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31.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31.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31.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31.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31.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topLeftCell="A4" zoomScale="50" zoomScaleNormal="50" workbookViewId="0">
      <selection activeCell="Z15" sqref="Z15"/>
    </sheetView>
  </sheetViews>
  <sheetFormatPr defaultColWidth="9.33203125"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387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297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478</v>
      </c>
      <c r="Q3" s="278"/>
      <c r="R3" s="279"/>
      <c r="S3" s="146"/>
      <c r="T3" s="147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8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58">
        <v>10</v>
      </c>
      <c r="T6" s="153">
        <v>11</v>
      </c>
      <c r="U6" s="259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81" t="s">
        <v>26</v>
      </c>
      <c r="B7" s="157" t="s">
        <v>379</v>
      </c>
      <c r="C7" s="158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1"/>
      <c r="O7" s="159"/>
      <c r="P7" s="159"/>
      <c r="Q7" s="159"/>
      <c r="R7" s="160"/>
      <c r="S7" s="158"/>
      <c r="T7" s="159"/>
      <c r="U7" s="162"/>
      <c r="V7" s="163">
        <f t="shared" ref="V7:V27" si="0">SUM(C7:U7)</f>
        <v>0</v>
      </c>
      <c r="W7" s="164"/>
      <c r="Z7" s="3"/>
    </row>
    <row r="8" spans="1:49" ht="39.950000000000003" customHeight="1" x14ac:dyDescent="0.3">
      <c r="A8" s="282"/>
      <c r="B8" s="165" t="s">
        <v>24</v>
      </c>
      <c r="C8" s="166"/>
      <c r="D8" s="167"/>
      <c r="E8" s="167"/>
      <c r="F8" s="167"/>
      <c r="G8" s="167"/>
      <c r="H8" s="167"/>
      <c r="I8" s="167"/>
      <c r="J8" s="167"/>
      <c r="K8" s="167"/>
      <c r="L8" s="167"/>
      <c r="M8" s="168"/>
      <c r="N8" s="169"/>
      <c r="O8" s="167"/>
      <c r="P8" s="167"/>
      <c r="Q8" s="167"/>
      <c r="R8" s="168"/>
      <c r="S8" s="166"/>
      <c r="T8" s="167"/>
      <c r="U8" s="170"/>
      <c r="V8" s="171">
        <f t="shared" si="0"/>
        <v>0</v>
      </c>
      <c r="W8" s="172" t="e">
        <f>V8/V7*100</f>
        <v>#DIV/0!</v>
      </c>
    </row>
    <row r="9" spans="1:49" ht="39.950000000000003" customHeight="1" x14ac:dyDescent="0.3">
      <c r="A9" s="282"/>
      <c r="B9" s="165" t="s">
        <v>422</v>
      </c>
      <c r="C9" s="166"/>
      <c r="D9" s="167"/>
      <c r="E9" s="167"/>
      <c r="F9" s="167"/>
      <c r="G9" s="167"/>
      <c r="H9" s="167"/>
      <c r="I9" s="167"/>
      <c r="J9" s="167"/>
      <c r="K9" s="167"/>
      <c r="L9" s="167"/>
      <c r="M9" s="168"/>
      <c r="N9" s="169"/>
      <c r="O9" s="167"/>
      <c r="P9" s="167"/>
      <c r="Q9" s="167"/>
      <c r="R9" s="168"/>
      <c r="S9" s="166"/>
      <c r="T9" s="167"/>
      <c r="U9" s="170"/>
      <c r="V9" s="171">
        <f t="shared" si="0"/>
        <v>0</v>
      </c>
      <c r="W9" s="172" t="e">
        <f>V9/V7*100</f>
        <v>#DIV/0!</v>
      </c>
    </row>
    <row r="10" spans="1:49" ht="39.950000000000003" customHeight="1" x14ac:dyDescent="0.3">
      <c r="A10" s="282"/>
      <c r="B10" s="165" t="s">
        <v>86</v>
      </c>
      <c r="C10" s="166"/>
      <c r="D10" s="167"/>
      <c r="E10" s="167"/>
      <c r="F10" s="167"/>
      <c r="G10" s="167"/>
      <c r="H10" s="167"/>
      <c r="I10" s="167"/>
      <c r="J10" s="167"/>
      <c r="K10" s="167"/>
      <c r="L10" s="167"/>
      <c r="M10" s="168"/>
      <c r="N10" s="169"/>
      <c r="O10" s="167"/>
      <c r="P10" s="167"/>
      <c r="Q10" s="167"/>
      <c r="R10" s="168"/>
      <c r="S10" s="166"/>
      <c r="T10" s="167"/>
      <c r="U10" s="170"/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2"/>
      <c r="B11" s="165" t="s">
        <v>87</v>
      </c>
      <c r="C11" s="166"/>
      <c r="D11" s="167"/>
      <c r="E11" s="167"/>
      <c r="F11" s="167"/>
      <c r="G11" s="167"/>
      <c r="H11" s="167"/>
      <c r="I11" s="167"/>
      <c r="J11" s="167"/>
      <c r="K11" s="167"/>
      <c r="L11" s="167"/>
      <c r="M11" s="168"/>
      <c r="N11" s="169"/>
      <c r="O11" s="167"/>
      <c r="P11" s="167"/>
      <c r="Q11" s="167"/>
      <c r="R11" s="168"/>
      <c r="S11" s="166"/>
      <c r="T11" s="167"/>
      <c r="U11" s="170"/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2"/>
      <c r="B12" s="165" t="s">
        <v>88</v>
      </c>
      <c r="C12" s="166"/>
      <c r="D12" s="167"/>
      <c r="E12" s="167"/>
      <c r="F12" s="167"/>
      <c r="G12" s="167"/>
      <c r="H12" s="167"/>
      <c r="I12" s="167"/>
      <c r="J12" s="167"/>
      <c r="K12" s="167"/>
      <c r="L12" s="167"/>
      <c r="M12" s="168"/>
      <c r="N12" s="169"/>
      <c r="O12" s="167"/>
      <c r="P12" s="167"/>
      <c r="Q12" s="167"/>
      <c r="R12" s="168"/>
      <c r="S12" s="166"/>
      <c r="T12" s="167"/>
      <c r="U12" s="170"/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2"/>
      <c r="B13" s="165" t="s">
        <v>89</v>
      </c>
      <c r="C13" s="166"/>
      <c r="D13" s="167"/>
      <c r="E13" s="167"/>
      <c r="F13" s="167"/>
      <c r="G13" s="167"/>
      <c r="H13" s="167"/>
      <c r="I13" s="167"/>
      <c r="J13" s="167"/>
      <c r="K13" s="167"/>
      <c r="L13" s="167"/>
      <c r="M13" s="168"/>
      <c r="N13" s="169"/>
      <c r="O13" s="167"/>
      <c r="P13" s="167"/>
      <c r="Q13" s="167"/>
      <c r="R13" s="168"/>
      <c r="S13" s="166"/>
      <c r="T13" s="167"/>
      <c r="U13" s="170"/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3"/>
      <c r="B14" s="178" t="s">
        <v>90</v>
      </c>
      <c r="C14" s="166"/>
      <c r="D14" s="167"/>
      <c r="E14" s="167"/>
      <c r="F14" s="167"/>
      <c r="G14" s="167"/>
      <c r="H14" s="167"/>
      <c r="I14" s="167"/>
      <c r="J14" s="167"/>
      <c r="K14" s="167"/>
      <c r="L14" s="167"/>
      <c r="M14" s="168"/>
      <c r="N14" s="169"/>
      <c r="O14" s="167"/>
      <c r="P14" s="167"/>
      <c r="Q14" s="167"/>
      <c r="R14" s="168"/>
      <c r="S14" s="166"/>
      <c r="T14" s="167"/>
      <c r="U14" s="170"/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4" t="s">
        <v>27</v>
      </c>
      <c r="B15" s="157" t="s">
        <v>37</v>
      </c>
      <c r="C15" s="161"/>
      <c r="D15" s="159"/>
      <c r="E15" s="159"/>
      <c r="F15" s="159"/>
      <c r="G15" s="159"/>
      <c r="H15" s="159"/>
      <c r="I15" s="159"/>
      <c r="J15" s="159"/>
      <c r="K15" s="159"/>
      <c r="L15" s="159"/>
      <c r="M15" s="160"/>
      <c r="N15" s="161"/>
      <c r="O15" s="159"/>
      <c r="P15" s="159"/>
      <c r="Q15" s="159"/>
      <c r="R15" s="160"/>
      <c r="S15" s="158"/>
      <c r="T15" s="159"/>
      <c r="U15" s="162"/>
      <c r="V15" s="163">
        <f t="shared" si="0"/>
        <v>0</v>
      </c>
      <c r="W15" s="164"/>
    </row>
    <row r="16" spans="1:49" ht="39.950000000000003" customHeight="1" x14ac:dyDescent="0.3">
      <c r="A16" s="282"/>
      <c r="B16" s="165" t="s">
        <v>423</v>
      </c>
      <c r="C16" s="176"/>
      <c r="D16" s="174"/>
      <c r="E16" s="174"/>
      <c r="F16" s="174"/>
      <c r="G16" s="174"/>
      <c r="H16" s="174"/>
      <c r="I16" s="174"/>
      <c r="J16" s="174"/>
      <c r="K16" s="174"/>
      <c r="L16" s="174"/>
      <c r="M16" s="175"/>
      <c r="N16" s="176"/>
      <c r="O16" s="174"/>
      <c r="P16" s="174"/>
      <c r="Q16" s="174"/>
      <c r="R16" s="175"/>
      <c r="S16" s="173"/>
      <c r="T16" s="174"/>
      <c r="U16" s="177"/>
      <c r="V16" s="171">
        <f t="shared" si="0"/>
        <v>0</v>
      </c>
      <c r="W16" s="172" t="e">
        <f>V16/V15*100</f>
        <v>#DIV/0!</v>
      </c>
    </row>
    <row r="17" spans="1:23" ht="39.950000000000003" customHeight="1" thickBot="1" x14ac:dyDescent="0.35">
      <c r="A17" s="285"/>
      <c r="B17" s="178" t="s">
        <v>25</v>
      </c>
      <c r="C17" s="182"/>
      <c r="D17" s="180"/>
      <c r="E17" s="180"/>
      <c r="F17" s="180"/>
      <c r="G17" s="180"/>
      <c r="H17" s="180"/>
      <c r="I17" s="180"/>
      <c r="J17" s="180"/>
      <c r="K17" s="180"/>
      <c r="L17" s="180"/>
      <c r="M17" s="181"/>
      <c r="N17" s="182"/>
      <c r="O17" s="180"/>
      <c r="P17" s="180"/>
      <c r="Q17" s="180"/>
      <c r="R17" s="181"/>
      <c r="S17" s="179"/>
      <c r="T17" s="180"/>
      <c r="U17" s="183"/>
      <c r="V17" s="184">
        <f t="shared" si="0"/>
        <v>0</v>
      </c>
      <c r="W17" s="185" t="e">
        <f>V17/V15*100</f>
        <v>#DIV/0!</v>
      </c>
    </row>
    <row r="18" spans="1:23" ht="39.950000000000003" customHeight="1" thickBot="1" x14ac:dyDescent="0.35">
      <c r="A18" s="281" t="s">
        <v>28</v>
      </c>
      <c r="B18" s="186" t="s">
        <v>595</v>
      </c>
      <c r="C18" s="161"/>
      <c r="D18" s="159"/>
      <c r="E18" s="159"/>
      <c r="F18" s="159"/>
      <c r="G18" s="159"/>
      <c r="H18" s="159"/>
      <c r="I18" s="159"/>
      <c r="J18" s="159"/>
      <c r="K18" s="159"/>
      <c r="L18" s="159"/>
      <c r="M18" s="160"/>
      <c r="N18" s="161"/>
      <c r="O18" s="159"/>
      <c r="P18" s="159"/>
      <c r="Q18" s="159"/>
      <c r="R18" s="160"/>
      <c r="S18" s="158"/>
      <c r="T18" s="159"/>
      <c r="U18" s="162"/>
      <c r="V18" s="163">
        <f t="shared" si="0"/>
        <v>0</v>
      </c>
      <c r="W18" s="164" t="e">
        <f>V18/V15*100</f>
        <v>#DIV/0!</v>
      </c>
    </row>
    <row r="19" spans="1:23" ht="39.950000000000003" customHeight="1" thickBot="1" x14ac:dyDescent="0.35">
      <c r="A19" s="284"/>
      <c r="B19" s="187" t="s">
        <v>424</v>
      </c>
      <c r="C19" s="161"/>
      <c r="D19" s="159"/>
      <c r="E19" s="159"/>
      <c r="F19" s="159"/>
      <c r="G19" s="167"/>
      <c r="H19" s="159"/>
      <c r="I19" s="159"/>
      <c r="J19" s="159"/>
      <c r="K19" s="159"/>
      <c r="L19" s="159"/>
      <c r="M19" s="160"/>
      <c r="N19" s="161"/>
      <c r="O19" s="159"/>
      <c r="P19" s="167"/>
      <c r="Q19" s="159"/>
      <c r="R19" s="160"/>
      <c r="S19" s="158"/>
      <c r="T19" s="159"/>
      <c r="U19" s="162"/>
      <c r="V19" s="171">
        <f t="shared" si="0"/>
        <v>0</v>
      </c>
      <c r="W19" s="172" t="e">
        <f>V19/V18*100</f>
        <v>#DIV/0!</v>
      </c>
    </row>
    <row r="20" spans="1:23" ht="39.950000000000003" customHeight="1" thickBot="1" x14ac:dyDescent="0.35">
      <c r="A20" s="284"/>
      <c r="B20" s="188" t="s">
        <v>425</v>
      </c>
      <c r="C20" s="161"/>
      <c r="D20" s="159"/>
      <c r="E20" s="159"/>
      <c r="F20" s="159"/>
      <c r="G20" s="167"/>
      <c r="H20" s="159"/>
      <c r="I20" s="159"/>
      <c r="J20" s="159"/>
      <c r="K20" s="159"/>
      <c r="L20" s="159"/>
      <c r="M20" s="160"/>
      <c r="N20" s="161"/>
      <c r="O20" s="159"/>
      <c r="P20" s="167"/>
      <c r="Q20" s="159"/>
      <c r="R20" s="160"/>
      <c r="S20" s="158"/>
      <c r="T20" s="159"/>
      <c r="U20" s="162"/>
      <c r="V20" s="171">
        <f t="shared" si="0"/>
        <v>0</v>
      </c>
      <c r="W20" s="172" t="e">
        <f>V20/V18*100</f>
        <v>#DIV/0!</v>
      </c>
    </row>
    <row r="21" spans="1:23" ht="39.950000000000003" customHeight="1" thickBot="1" x14ac:dyDescent="0.35">
      <c r="A21" s="282"/>
      <c r="B21" s="188" t="s">
        <v>426</v>
      </c>
      <c r="C21" s="161"/>
      <c r="D21" s="159"/>
      <c r="E21" s="159"/>
      <c r="F21" s="159"/>
      <c r="G21" s="174"/>
      <c r="H21" s="159"/>
      <c r="I21" s="159"/>
      <c r="J21" s="159"/>
      <c r="K21" s="159"/>
      <c r="L21" s="159"/>
      <c r="M21" s="160"/>
      <c r="N21" s="161"/>
      <c r="O21" s="159"/>
      <c r="P21" s="174"/>
      <c r="Q21" s="159"/>
      <c r="R21" s="160"/>
      <c r="S21" s="158"/>
      <c r="T21" s="159"/>
      <c r="U21" s="162"/>
      <c r="V21" s="171">
        <f t="shared" si="0"/>
        <v>0</v>
      </c>
      <c r="W21" s="172" t="e">
        <f>V21/V18*100</f>
        <v>#DIV/0!</v>
      </c>
    </row>
    <row r="22" spans="1:23" ht="39.950000000000003" customHeight="1" thickBot="1" x14ac:dyDescent="0.35">
      <c r="A22" s="283"/>
      <c r="B22" s="189" t="s">
        <v>427</v>
      </c>
      <c r="C22" s="161"/>
      <c r="D22" s="159"/>
      <c r="E22" s="159"/>
      <c r="F22" s="159"/>
      <c r="G22" s="180"/>
      <c r="H22" s="159"/>
      <c r="I22" s="159"/>
      <c r="J22" s="159"/>
      <c r="K22" s="159"/>
      <c r="L22" s="159"/>
      <c r="M22" s="160"/>
      <c r="N22" s="161"/>
      <c r="O22" s="159"/>
      <c r="P22" s="180"/>
      <c r="Q22" s="159"/>
      <c r="R22" s="160"/>
      <c r="S22" s="158"/>
      <c r="T22" s="159"/>
      <c r="U22" s="162"/>
      <c r="V22" s="184">
        <f t="shared" si="0"/>
        <v>0</v>
      </c>
      <c r="W22" s="185" t="e">
        <f>V22/V18*100</f>
        <v>#DIV/0!</v>
      </c>
    </row>
    <row r="23" spans="1:23" ht="39.950000000000003" customHeight="1" thickBot="1" x14ac:dyDescent="0.35">
      <c r="A23" s="190" t="s">
        <v>29</v>
      </c>
      <c r="B23" s="191" t="s">
        <v>428</v>
      </c>
      <c r="C23" s="161"/>
      <c r="D23" s="159"/>
      <c r="E23" s="159"/>
      <c r="F23" s="159"/>
      <c r="G23" s="193"/>
      <c r="H23" s="159"/>
      <c r="I23" s="159"/>
      <c r="J23" s="159"/>
      <c r="K23" s="159"/>
      <c r="L23" s="159"/>
      <c r="M23" s="160"/>
      <c r="N23" s="192"/>
      <c r="O23" s="193"/>
      <c r="P23" s="193"/>
      <c r="Q23" s="193"/>
      <c r="R23" s="194"/>
      <c r="S23" s="195"/>
      <c r="T23" s="193"/>
      <c r="U23" s="196"/>
      <c r="V23" s="197">
        <f t="shared" si="0"/>
        <v>0</v>
      </c>
      <c r="W23" s="198" t="e">
        <f>V23/V15*100</f>
        <v>#DIV/0!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/>
      <c r="D24" s="193"/>
      <c r="E24" s="193"/>
      <c r="F24" s="193"/>
      <c r="G24" s="193"/>
      <c r="H24" s="159"/>
      <c r="I24" s="159"/>
      <c r="J24" s="159"/>
      <c r="K24" s="159"/>
      <c r="L24" s="159"/>
      <c r="M24" s="160"/>
      <c r="N24" s="192"/>
      <c r="O24" s="193"/>
      <c r="P24" s="193"/>
      <c r="Q24" s="193"/>
      <c r="R24" s="194"/>
      <c r="S24" s="195"/>
      <c r="T24" s="193"/>
      <c r="U24" s="196"/>
      <c r="V24" s="197">
        <f t="shared" si="0"/>
        <v>0</v>
      </c>
      <c r="W24" s="198" t="e">
        <f>V24/V15*100</f>
        <v>#DIV/0!</v>
      </c>
    </row>
    <row r="25" spans="1:23" ht="39.950000000000003" customHeight="1" thickBot="1" x14ac:dyDescent="0.35">
      <c r="A25" s="190" t="s">
        <v>31</v>
      </c>
      <c r="B25" s="200" t="s">
        <v>1</v>
      </c>
      <c r="C25" s="201"/>
      <c r="D25" s="202"/>
      <c r="E25" s="202"/>
      <c r="F25" s="202"/>
      <c r="G25" s="202"/>
      <c r="H25" s="202"/>
      <c r="I25" s="202"/>
      <c r="J25" s="202"/>
      <c r="K25" s="202"/>
      <c r="L25" s="202"/>
      <c r="M25" s="203"/>
      <c r="N25" s="201"/>
      <c r="O25" s="202"/>
      <c r="P25" s="202"/>
      <c r="Q25" s="202"/>
      <c r="R25" s="203"/>
      <c r="S25" s="204"/>
      <c r="T25" s="202"/>
      <c r="U25" s="205"/>
      <c r="V25" s="206">
        <f t="shared" si="0"/>
        <v>0</v>
      </c>
      <c r="W25" s="207" t="e">
        <f>V25/V15*100</f>
        <v>#DIV/0!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/>
      <c r="D26" s="193"/>
      <c r="E26" s="193"/>
      <c r="F26" s="193"/>
      <c r="G26" s="193"/>
      <c r="H26" s="193"/>
      <c r="I26" s="193"/>
      <c r="J26" s="193"/>
      <c r="K26" s="193"/>
      <c r="L26" s="193"/>
      <c r="M26" s="194"/>
      <c r="N26" s="192"/>
      <c r="O26" s="193"/>
      <c r="P26" s="193"/>
      <c r="Q26" s="193"/>
      <c r="R26" s="194"/>
      <c r="S26" s="195"/>
      <c r="T26" s="193"/>
      <c r="U26" s="196"/>
      <c r="V26" s="197">
        <f t="shared" si="0"/>
        <v>0</v>
      </c>
      <c r="W26" s="198" t="e">
        <f>V26/V15*100</f>
        <v>#DIV/0!</v>
      </c>
    </row>
    <row r="27" spans="1:23" ht="39.950000000000003" customHeight="1" thickBot="1" x14ac:dyDescent="0.35">
      <c r="A27" s="199" t="s">
        <v>33</v>
      </c>
      <c r="B27" s="191" t="s">
        <v>2</v>
      </c>
      <c r="C27" s="192"/>
      <c r="D27" s="193"/>
      <c r="E27" s="193"/>
      <c r="F27" s="193"/>
      <c r="G27" s="193"/>
      <c r="H27" s="193"/>
      <c r="I27" s="193"/>
      <c r="J27" s="193"/>
      <c r="K27" s="193"/>
      <c r="L27" s="193"/>
      <c r="M27" s="194"/>
      <c r="N27" s="192"/>
      <c r="O27" s="193"/>
      <c r="P27" s="193"/>
      <c r="Q27" s="193"/>
      <c r="R27" s="194"/>
      <c r="S27" s="195"/>
      <c r="T27" s="193"/>
      <c r="U27" s="196"/>
      <c r="V27" s="197">
        <f t="shared" si="0"/>
        <v>0</v>
      </c>
      <c r="W27" s="198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РРСО\РЕЗУЛЬТАТЫ\!Таблицы\Грачевский\[№ 9_Кугульта.xlsx]Список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РРСО\РЕЗУЛЬТАТЫ\!Таблицы\Грачевский\[№ 9_Кугульта.xlsx]Источник'!#REF!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opLeftCell="A7" zoomScale="50" zoomScaleNormal="50" workbookViewId="0">
      <selection activeCell="Y24" sqref="Y24"/>
    </sheetView>
  </sheetViews>
  <sheetFormatPr defaultRowHeight="18.75" x14ac:dyDescent="0.3"/>
  <cols>
    <col min="1" max="1" width="6.5" style="142" customWidth="1"/>
    <col min="2" max="2" width="84.33203125" style="143" customWidth="1"/>
    <col min="3" max="21" width="10.83203125" style="116" customWidth="1"/>
    <col min="22" max="22" width="11.33203125" style="116" customWidth="1"/>
    <col min="23" max="23" width="13.5" style="131" bestFit="1" customWidth="1"/>
    <col min="24" max="24" width="9.33203125" style="116"/>
    <col min="25" max="25" width="28" style="116" customWidth="1"/>
    <col min="26" max="16384" width="9.33203125" style="116"/>
  </cols>
  <sheetData>
    <row r="1" spans="1:49" ht="33.75" customHeight="1" thickBot="1" x14ac:dyDescent="0.35">
      <c r="A1" s="325" t="s">
        <v>38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7"/>
      <c r="Y1" s="34" t="s">
        <v>596</v>
      </c>
    </row>
    <row r="2" spans="1:49" ht="33.75" customHeight="1" thickBot="1" x14ac:dyDescent="0.35">
      <c r="A2" s="320" t="s">
        <v>421</v>
      </c>
      <c r="B2" s="321"/>
      <c r="C2" s="346" t="s">
        <v>853</v>
      </c>
      <c r="D2" s="347"/>
      <c r="E2" s="347"/>
      <c r="F2" s="347"/>
      <c r="G2" s="347"/>
      <c r="H2" s="347"/>
      <c r="I2" s="347"/>
      <c r="J2" s="347"/>
      <c r="K2" s="347"/>
      <c r="L2" s="347"/>
      <c r="M2" s="348"/>
      <c r="N2" s="328"/>
      <c r="O2" s="329"/>
      <c r="P2" s="329"/>
      <c r="Q2" s="329"/>
      <c r="R2" s="329"/>
      <c r="S2" s="329"/>
      <c r="T2" s="329"/>
      <c r="U2" s="329"/>
      <c r="V2" s="329"/>
      <c r="W2" s="330"/>
      <c r="X2" s="117"/>
      <c r="Y2" s="118"/>
      <c r="Z2" s="317" t="s">
        <v>589</v>
      </c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</row>
    <row r="3" spans="1:49" ht="33.75" customHeight="1" thickBot="1" x14ac:dyDescent="0.35">
      <c r="A3" s="318" t="s">
        <v>0</v>
      </c>
      <c r="B3" s="319"/>
      <c r="C3" s="322"/>
      <c r="D3" s="323"/>
      <c r="E3" s="323"/>
      <c r="F3" s="323"/>
      <c r="G3" s="323"/>
      <c r="H3" s="323"/>
      <c r="I3" s="323"/>
      <c r="J3" s="323"/>
      <c r="K3" s="323"/>
      <c r="L3" s="323"/>
      <c r="M3" s="324"/>
      <c r="N3" s="318" t="s">
        <v>81</v>
      </c>
      <c r="O3" s="319"/>
      <c r="P3" s="343" t="s">
        <v>432</v>
      </c>
      <c r="Q3" s="344"/>
      <c r="R3" s="345"/>
      <c r="S3" s="119"/>
      <c r="T3" s="120"/>
      <c r="U3" s="331"/>
      <c r="V3" s="331"/>
      <c r="W3" s="332"/>
      <c r="X3" s="117"/>
      <c r="Y3" s="121"/>
      <c r="Z3" s="317" t="s">
        <v>588</v>
      </c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</row>
    <row r="4" spans="1:49" s="122" customFormat="1" ht="36.75" customHeight="1" thickBot="1" x14ac:dyDescent="0.35">
      <c r="A4" s="349" t="s">
        <v>23</v>
      </c>
      <c r="B4" s="350"/>
      <c r="C4" s="363" t="s">
        <v>587</v>
      </c>
      <c r="D4" s="364"/>
      <c r="E4" s="364"/>
      <c r="F4" s="364"/>
      <c r="G4" s="364"/>
      <c r="H4" s="364"/>
      <c r="I4" s="364"/>
      <c r="J4" s="364"/>
      <c r="K4" s="364"/>
      <c r="L4" s="364"/>
      <c r="M4" s="365"/>
      <c r="N4" s="333" t="s">
        <v>590</v>
      </c>
      <c r="O4" s="334"/>
      <c r="P4" s="334"/>
      <c r="Q4" s="334"/>
      <c r="R4" s="335"/>
      <c r="S4" s="334" t="s">
        <v>591</v>
      </c>
      <c r="T4" s="334"/>
      <c r="U4" s="334"/>
      <c r="V4" s="339" t="s">
        <v>34</v>
      </c>
      <c r="W4" s="340"/>
      <c r="Y4" s="123"/>
      <c r="Z4" s="316" t="s">
        <v>592</v>
      </c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</row>
    <row r="5" spans="1:49" ht="43.5" customHeight="1" thickBot="1" x14ac:dyDescent="0.35">
      <c r="A5" s="351"/>
      <c r="B5" s="352"/>
      <c r="C5" s="360" t="s">
        <v>35</v>
      </c>
      <c r="D5" s="361"/>
      <c r="E5" s="361"/>
      <c r="F5" s="361"/>
      <c r="G5" s="362"/>
      <c r="H5" s="361" t="s">
        <v>36</v>
      </c>
      <c r="I5" s="361"/>
      <c r="J5" s="361"/>
      <c r="K5" s="361"/>
      <c r="L5" s="361"/>
      <c r="M5" s="362"/>
      <c r="N5" s="336"/>
      <c r="O5" s="337"/>
      <c r="P5" s="337"/>
      <c r="Q5" s="337"/>
      <c r="R5" s="338"/>
      <c r="S5" s="334"/>
      <c r="T5" s="334"/>
      <c r="U5" s="334"/>
      <c r="V5" s="341"/>
      <c r="W5" s="342"/>
      <c r="Z5" s="117"/>
    </row>
    <row r="6" spans="1:49" s="117" customFormat="1" ht="31.5" customHeight="1" thickBot="1" x14ac:dyDescent="0.35">
      <c r="A6" s="353"/>
      <c r="B6" s="354"/>
      <c r="C6" s="214">
        <v>0</v>
      </c>
      <c r="D6" s="215">
        <v>1</v>
      </c>
      <c r="E6" s="215">
        <v>2</v>
      </c>
      <c r="F6" s="215">
        <v>3</v>
      </c>
      <c r="G6" s="216">
        <v>4</v>
      </c>
      <c r="H6" s="239" t="s">
        <v>17</v>
      </c>
      <c r="I6" s="215" t="s">
        <v>18</v>
      </c>
      <c r="J6" s="215" t="s">
        <v>19</v>
      </c>
      <c r="K6" s="215" t="s">
        <v>20</v>
      </c>
      <c r="L6" s="215" t="s">
        <v>21</v>
      </c>
      <c r="M6" s="246" t="s">
        <v>22</v>
      </c>
      <c r="N6" s="217">
        <v>5</v>
      </c>
      <c r="O6" s="218">
        <v>6</v>
      </c>
      <c r="P6" s="218">
        <v>7</v>
      </c>
      <c r="Q6" s="218">
        <v>8</v>
      </c>
      <c r="R6" s="219">
        <v>9</v>
      </c>
      <c r="S6" s="253">
        <v>10</v>
      </c>
      <c r="T6" s="220">
        <v>11</v>
      </c>
      <c r="U6" s="221">
        <v>12</v>
      </c>
      <c r="V6" s="124" t="s">
        <v>585</v>
      </c>
      <c r="W6" s="125" t="s">
        <v>586</v>
      </c>
      <c r="Y6" s="116"/>
    </row>
    <row r="7" spans="1:49" ht="39.950000000000003" customHeight="1" x14ac:dyDescent="0.3">
      <c r="A7" s="355" t="s">
        <v>26</v>
      </c>
      <c r="B7" s="211" t="s">
        <v>852</v>
      </c>
      <c r="C7" s="223">
        <f>SUM('6:9'!C7)</f>
        <v>0</v>
      </c>
      <c r="D7" s="224">
        <f>SUM('6:9'!D7)</f>
        <v>2</v>
      </c>
      <c r="E7" s="224">
        <f>SUM('6:9'!E7)</f>
        <v>2</v>
      </c>
      <c r="F7" s="224">
        <f>SUM('6:9'!F7)</f>
        <v>2</v>
      </c>
      <c r="G7" s="225">
        <f>SUM('6:9'!G7)</f>
        <v>2</v>
      </c>
      <c r="H7" s="126">
        <f>SUM('6:9'!H7)</f>
        <v>0</v>
      </c>
      <c r="I7" s="224">
        <f>SUM('6:9'!I7)</f>
        <v>0</v>
      </c>
      <c r="J7" s="224">
        <f>SUM('6:9'!J7)</f>
        <v>0</v>
      </c>
      <c r="K7" s="224">
        <f>SUM('6:9'!K7)</f>
        <v>0</v>
      </c>
      <c r="L7" s="224">
        <f>SUM('6:9'!L7)</f>
        <v>0</v>
      </c>
      <c r="M7" s="247">
        <f>SUM('6:9'!M7)</f>
        <v>0</v>
      </c>
      <c r="N7" s="223">
        <f>SUM('6:9'!N7)</f>
        <v>2</v>
      </c>
      <c r="O7" s="224">
        <f>SUM('6:9'!O7)</f>
        <v>1</v>
      </c>
      <c r="P7" s="224">
        <f>SUM('6:9'!P7)</f>
        <v>1</v>
      </c>
      <c r="Q7" s="224">
        <f>SUM('6:9'!Q7)</f>
        <v>2</v>
      </c>
      <c r="R7" s="224">
        <f>SUM('6:9'!R7)</f>
        <v>1</v>
      </c>
      <c r="S7" s="225">
        <f>SUM('6:9'!S7)</f>
        <v>0</v>
      </c>
      <c r="T7" s="126">
        <f>SUM('6:9'!T7)</f>
        <v>0</v>
      </c>
      <c r="U7" s="247">
        <f>SUM('6:9'!U7)</f>
        <v>0</v>
      </c>
      <c r="V7" s="127">
        <f>SUM(C7:U7)</f>
        <v>15</v>
      </c>
      <c r="W7" s="128"/>
      <c r="Z7" s="117"/>
    </row>
    <row r="8" spans="1:49" ht="39.950000000000003" customHeight="1" x14ac:dyDescent="0.3">
      <c r="A8" s="356"/>
      <c r="B8" s="212" t="s">
        <v>24</v>
      </c>
      <c r="C8" s="226">
        <f>SUM('6:9'!C8)</f>
        <v>0</v>
      </c>
      <c r="D8" s="222">
        <f>SUM('6:9'!D8)</f>
        <v>0</v>
      </c>
      <c r="E8" s="222">
        <f>SUM('6:9'!E8)</f>
        <v>1</v>
      </c>
      <c r="F8" s="222">
        <f>SUM('6:9'!F8)</f>
        <v>1</v>
      </c>
      <c r="G8" s="227">
        <f>SUM('6:9'!G8)</f>
        <v>1</v>
      </c>
      <c r="H8" s="240">
        <f>SUM('6:9'!H8)</f>
        <v>0</v>
      </c>
      <c r="I8" s="222">
        <f>SUM('6:9'!I8)</f>
        <v>0</v>
      </c>
      <c r="J8" s="222">
        <f>SUM('6:9'!J8)</f>
        <v>0</v>
      </c>
      <c r="K8" s="222">
        <f>SUM('6:9'!K8)</f>
        <v>0</v>
      </c>
      <c r="L8" s="222">
        <f>SUM('6:9'!L8)</f>
        <v>0</v>
      </c>
      <c r="M8" s="248">
        <f>SUM('6:9'!M8)</f>
        <v>0</v>
      </c>
      <c r="N8" s="226">
        <f>SUM('6:9'!N8)</f>
        <v>1</v>
      </c>
      <c r="O8" s="222">
        <f>SUM('6:9'!O8)</f>
        <v>0</v>
      </c>
      <c r="P8" s="222">
        <f>SUM('6:9'!P8)</f>
        <v>0</v>
      </c>
      <c r="Q8" s="222">
        <f>SUM('6:9'!Q8)</f>
        <v>1</v>
      </c>
      <c r="R8" s="222">
        <f>SUM('6:9'!R8)</f>
        <v>0</v>
      </c>
      <c r="S8" s="227">
        <f>SUM('6:9'!S8)</f>
        <v>0</v>
      </c>
      <c r="T8" s="240">
        <f>SUM('6:9'!T8)</f>
        <v>0</v>
      </c>
      <c r="U8" s="248">
        <f>SUM('6:9'!U8)</f>
        <v>0</v>
      </c>
      <c r="V8" s="129">
        <f t="shared" ref="V8:V27" si="0">SUM(C8:U8)</f>
        <v>5</v>
      </c>
      <c r="W8" s="130">
        <f>V8/V7*100</f>
        <v>33.333333333333329</v>
      </c>
    </row>
    <row r="9" spans="1:49" ht="39.950000000000003" customHeight="1" x14ac:dyDescent="0.3">
      <c r="A9" s="356"/>
      <c r="B9" s="212" t="s">
        <v>422</v>
      </c>
      <c r="C9" s="226">
        <f>SUM('6:9'!C9)</f>
        <v>0</v>
      </c>
      <c r="D9" s="222">
        <f>SUM('6:9'!D9)</f>
        <v>0</v>
      </c>
      <c r="E9" s="222">
        <f>SUM('6:9'!E9)</f>
        <v>0</v>
      </c>
      <c r="F9" s="222">
        <f>SUM('6:9'!F9)</f>
        <v>0</v>
      </c>
      <c r="G9" s="227">
        <f>SUM('6:9'!G9)</f>
        <v>0</v>
      </c>
      <c r="H9" s="240">
        <f>SUM('6:9'!H9)</f>
        <v>0</v>
      </c>
      <c r="I9" s="222">
        <f>SUM('6:9'!I9)</f>
        <v>0</v>
      </c>
      <c r="J9" s="222">
        <f>SUM('6:9'!J9)</f>
        <v>0</v>
      </c>
      <c r="K9" s="222">
        <f>SUM('6:9'!K9)</f>
        <v>0</v>
      </c>
      <c r="L9" s="222">
        <f>SUM('6:9'!L9)</f>
        <v>0</v>
      </c>
      <c r="M9" s="248">
        <f>SUM('6:9'!M9)</f>
        <v>0</v>
      </c>
      <c r="N9" s="226">
        <f>SUM('6:9'!N9)</f>
        <v>0</v>
      </c>
      <c r="O9" s="222">
        <f>SUM('6:9'!O9)</f>
        <v>0</v>
      </c>
      <c r="P9" s="222">
        <f>SUM('6:9'!P9)</f>
        <v>0</v>
      </c>
      <c r="Q9" s="222">
        <f>SUM('6:9'!Q9)</f>
        <v>0</v>
      </c>
      <c r="R9" s="222">
        <f>SUM('6:9'!R9)</f>
        <v>0</v>
      </c>
      <c r="S9" s="227">
        <f>SUM('6:9'!S9)</f>
        <v>0</v>
      </c>
      <c r="T9" s="240">
        <f>SUM('6:9'!T9)</f>
        <v>0</v>
      </c>
      <c r="U9" s="248">
        <f>SUM('6:9'!U9)</f>
        <v>0</v>
      </c>
      <c r="V9" s="129">
        <f t="shared" si="0"/>
        <v>0</v>
      </c>
      <c r="W9" s="130">
        <f>V9/V7*100</f>
        <v>0</v>
      </c>
    </row>
    <row r="10" spans="1:49" ht="39.950000000000003" customHeight="1" x14ac:dyDescent="0.3">
      <c r="A10" s="356"/>
      <c r="B10" s="212" t="s">
        <v>86</v>
      </c>
      <c r="C10" s="226">
        <f>SUM('6:9'!C10)</f>
        <v>0</v>
      </c>
      <c r="D10" s="222">
        <f>SUM('6:9'!D10)</f>
        <v>0</v>
      </c>
      <c r="E10" s="222">
        <f>SUM('6:9'!E10)</f>
        <v>0</v>
      </c>
      <c r="F10" s="222">
        <f>SUM('6:9'!F10)</f>
        <v>0</v>
      </c>
      <c r="G10" s="227">
        <f>SUM('6:9'!G10)</f>
        <v>0</v>
      </c>
      <c r="H10" s="240">
        <f>SUM('6:9'!H10)</f>
        <v>0</v>
      </c>
      <c r="I10" s="222">
        <f>SUM('6:9'!I10)</f>
        <v>0</v>
      </c>
      <c r="J10" s="222">
        <f>SUM('6:9'!J10)</f>
        <v>0</v>
      </c>
      <c r="K10" s="222">
        <f>SUM('6:9'!K10)</f>
        <v>0</v>
      </c>
      <c r="L10" s="222">
        <f>SUM('6:9'!L10)</f>
        <v>0</v>
      </c>
      <c r="M10" s="248">
        <f>SUM('6:9'!M10)</f>
        <v>0</v>
      </c>
      <c r="N10" s="226">
        <f>SUM('6:9'!N10)</f>
        <v>0</v>
      </c>
      <c r="O10" s="222">
        <f>SUM('6:9'!O10)</f>
        <v>0</v>
      </c>
      <c r="P10" s="222">
        <f>SUM('6:9'!P10)</f>
        <v>0</v>
      </c>
      <c r="Q10" s="222">
        <f>SUM('6:9'!Q10)</f>
        <v>0</v>
      </c>
      <c r="R10" s="222">
        <f>SUM('6:9'!R10)</f>
        <v>0</v>
      </c>
      <c r="S10" s="227">
        <f>SUM('6:9'!S10)</f>
        <v>0</v>
      </c>
      <c r="T10" s="240">
        <f>SUM('6:9'!T10)</f>
        <v>0</v>
      </c>
      <c r="U10" s="248">
        <f>SUM('6:9'!U10)</f>
        <v>0</v>
      </c>
      <c r="V10" s="129">
        <f t="shared" si="0"/>
        <v>0</v>
      </c>
      <c r="W10" s="130" t="e">
        <f>V10/V9*100</f>
        <v>#DIV/0!</v>
      </c>
      <c r="AG10" s="131"/>
    </row>
    <row r="11" spans="1:49" ht="39.950000000000003" customHeight="1" x14ac:dyDescent="0.3">
      <c r="A11" s="356"/>
      <c r="B11" s="212" t="s">
        <v>87</v>
      </c>
      <c r="C11" s="226">
        <f>SUM('6:9'!C11)</f>
        <v>0</v>
      </c>
      <c r="D11" s="222">
        <f>SUM('6:9'!D11)</f>
        <v>0</v>
      </c>
      <c r="E11" s="222">
        <f>SUM('6:9'!E11)</f>
        <v>0</v>
      </c>
      <c r="F11" s="222">
        <f>SUM('6:9'!F11)</f>
        <v>0</v>
      </c>
      <c r="G11" s="227">
        <f>SUM('6:9'!G11)</f>
        <v>0</v>
      </c>
      <c r="H11" s="240">
        <f>SUM('6:9'!H11)</f>
        <v>0</v>
      </c>
      <c r="I11" s="222">
        <f>SUM('6:9'!I11)</f>
        <v>0</v>
      </c>
      <c r="J11" s="222">
        <f>SUM('6:9'!J11)</f>
        <v>0</v>
      </c>
      <c r="K11" s="222">
        <f>SUM('6:9'!K11)</f>
        <v>0</v>
      </c>
      <c r="L11" s="222">
        <f>SUM('6:9'!L11)</f>
        <v>0</v>
      </c>
      <c r="M11" s="248">
        <f>SUM('6:9'!M11)</f>
        <v>0</v>
      </c>
      <c r="N11" s="226">
        <f>SUM('6:9'!N11)</f>
        <v>0</v>
      </c>
      <c r="O11" s="222">
        <f>SUM('6:9'!O11)</f>
        <v>0</v>
      </c>
      <c r="P11" s="222">
        <f>SUM('6:9'!P11)</f>
        <v>0</v>
      </c>
      <c r="Q11" s="222">
        <f>SUM('6:9'!Q11)</f>
        <v>0</v>
      </c>
      <c r="R11" s="222">
        <f>SUM('6:9'!R11)</f>
        <v>0</v>
      </c>
      <c r="S11" s="227">
        <f>SUM('6:9'!S11)</f>
        <v>0</v>
      </c>
      <c r="T11" s="240">
        <f>SUM('6:9'!T11)</f>
        <v>0</v>
      </c>
      <c r="U11" s="248">
        <f>SUM('6:9'!U11)</f>
        <v>0</v>
      </c>
      <c r="V11" s="129">
        <f t="shared" si="0"/>
        <v>0</v>
      </c>
      <c r="W11" s="130" t="e">
        <f>V11/V9*100</f>
        <v>#DIV/0!</v>
      </c>
    </row>
    <row r="12" spans="1:49" ht="39.950000000000003" customHeight="1" x14ac:dyDescent="0.3">
      <c r="A12" s="356"/>
      <c r="B12" s="212" t="s">
        <v>88</v>
      </c>
      <c r="C12" s="226">
        <f>SUM('6:9'!C12)</f>
        <v>0</v>
      </c>
      <c r="D12" s="222">
        <f>SUM('6:9'!D12)</f>
        <v>0</v>
      </c>
      <c r="E12" s="222">
        <f>SUM('6:9'!E12)</f>
        <v>0</v>
      </c>
      <c r="F12" s="222">
        <f>SUM('6:9'!F12)</f>
        <v>0</v>
      </c>
      <c r="G12" s="227">
        <f>SUM('6:9'!G12)</f>
        <v>0</v>
      </c>
      <c r="H12" s="240">
        <f>SUM('6:9'!H12)</f>
        <v>0</v>
      </c>
      <c r="I12" s="222">
        <f>SUM('6:9'!I12)</f>
        <v>0</v>
      </c>
      <c r="J12" s="222">
        <f>SUM('6:9'!J12)</f>
        <v>0</v>
      </c>
      <c r="K12" s="222">
        <f>SUM('6:9'!K12)</f>
        <v>0</v>
      </c>
      <c r="L12" s="222">
        <f>SUM('6:9'!L12)</f>
        <v>0</v>
      </c>
      <c r="M12" s="248">
        <f>SUM('6:9'!M12)</f>
        <v>0</v>
      </c>
      <c r="N12" s="226">
        <f>SUM('6:9'!N12)</f>
        <v>0</v>
      </c>
      <c r="O12" s="222">
        <f>SUM('6:9'!O12)</f>
        <v>0</v>
      </c>
      <c r="P12" s="222">
        <f>SUM('6:9'!P12)</f>
        <v>0</v>
      </c>
      <c r="Q12" s="222">
        <f>SUM('6:9'!Q12)</f>
        <v>0</v>
      </c>
      <c r="R12" s="222">
        <f>SUM('6:9'!R12)</f>
        <v>0</v>
      </c>
      <c r="S12" s="227">
        <f>SUM('6:9'!S12)</f>
        <v>0</v>
      </c>
      <c r="T12" s="240">
        <f>SUM('6:9'!T12)</f>
        <v>0</v>
      </c>
      <c r="U12" s="248">
        <f>SUM('6:9'!U12)</f>
        <v>0</v>
      </c>
      <c r="V12" s="129">
        <f t="shared" si="0"/>
        <v>0</v>
      </c>
      <c r="W12" s="130" t="e">
        <f>V12/V9*100</f>
        <v>#DIV/0!</v>
      </c>
    </row>
    <row r="13" spans="1:49" ht="39.950000000000003" customHeight="1" x14ac:dyDescent="0.3">
      <c r="A13" s="356"/>
      <c r="B13" s="212" t="s">
        <v>89</v>
      </c>
      <c r="C13" s="226">
        <f>SUM('6:9'!C13)</f>
        <v>0</v>
      </c>
      <c r="D13" s="222">
        <f>SUM('6:9'!D13)</f>
        <v>0</v>
      </c>
      <c r="E13" s="222">
        <f>SUM('6:9'!E13)</f>
        <v>0</v>
      </c>
      <c r="F13" s="222">
        <f>SUM('6:9'!F13)</f>
        <v>0</v>
      </c>
      <c r="G13" s="227">
        <f>SUM('6:9'!G13)</f>
        <v>0</v>
      </c>
      <c r="H13" s="240">
        <f>SUM('6:9'!H13)</f>
        <v>0</v>
      </c>
      <c r="I13" s="222">
        <f>SUM('6:9'!I13)</f>
        <v>0</v>
      </c>
      <c r="J13" s="222">
        <f>SUM('6:9'!J13)</f>
        <v>0</v>
      </c>
      <c r="K13" s="222">
        <f>SUM('6:9'!K13)</f>
        <v>0</v>
      </c>
      <c r="L13" s="222">
        <f>SUM('6:9'!L13)</f>
        <v>0</v>
      </c>
      <c r="M13" s="248">
        <f>SUM('6:9'!M13)</f>
        <v>0</v>
      </c>
      <c r="N13" s="226">
        <f>SUM('6:9'!N13)</f>
        <v>0</v>
      </c>
      <c r="O13" s="222">
        <f>SUM('6:9'!O13)</f>
        <v>0</v>
      </c>
      <c r="P13" s="222">
        <f>SUM('6:9'!P13)</f>
        <v>0</v>
      </c>
      <c r="Q13" s="222">
        <f>SUM('6:9'!Q13)</f>
        <v>0</v>
      </c>
      <c r="R13" s="222">
        <f>SUM('6:9'!R13)</f>
        <v>0</v>
      </c>
      <c r="S13" s="227">
        <f>SUM('6:9'!S13)</f>
        <v>0</v>
      </c>
      <c r="T13" s="240">
        <f>SUM('6:9'!T13)</f>
        <v>0</v>
      </c>
      <c r="U13" s="248">
        <f>SUM('6:9'!U13)</f>
        <v>0</v>
      </c>
      <c r="V13" s="129">
        <f t="shared" si="0"/>
        <v>0</v>
      </c>
      <c r="W13" s="130" t="e">
        <f>V13/V9*100</f>
        <v>#DIV/0!</v>
      </c>
    </row>
    <row r="14" spans="1:49" ht="39.950000000000003" customHeight="1" thickBot="1" x14ac:dyDescent="0.35">
      <c r="A14" s="357"/>
      <c r="B14" s="213" t="s">
        <v>90</v>
      </c>
      <c r="C14" s="231">
        <f>SUM('6:9'!C14)</f>
        <v>0</v>
      </c>
      <c r="D14" s="232">
        <f>SUM('6:9'!D14)</f>
        <v>0</v>
      </c>
      <c r="E14" s="232">
        <f>SUM('6:9'!E14)</f>
        <v>0</v>
      </c>
      <c r="F14" s="232">
        <f>SUM('6:9'!F14)</f>
        <v>0</v>
      </c>
      <c r="G14" s="233">
        <f>SUM('6:9'!G14)</f>
        <v>0</v>
      </c>
      <c r="H14" s="241">
        <f>SUM('6:9'!H14)</f>
        <v>0</v>
      </c>
      <c r="I14" s="232">
        <f>SUM('6:9'!I14)</f>
        <v>0</v>
      </c>
      <c r="J14" s="232">
        <f>SUM('6:9'!J14)</f>
        <v>0</v>
      </c>
      <c r="K14" s="232">
        <f>SUM('6:9'!K14)</f>
        <v>0</v>
      </c>
      <c r="L14" s="232">
        <f>SUM('6:9'!L14)</f>
        <v>0</v>
      </c>
      <c r="M14" s="249">
        <f>SUM('6:9'!M14)</f>
        <v>0</v>
      </c>
      <c r="N14" s="231">
        <f>SUM('6:9'!N14)</f>
        <v>0</v>
      </c>
      <c r="O14" s="232">
        <f>SUM('6:9'!O14)</f>
        <v>0</v>
      </c>
      <c r="P14" s="232">
        <f>SUM('6:9'!P14)</f>
        <v>0</v>
      </c>
      <c r="Q14" s="232">
        <f>SUM('6:9'!Q14)</f>
        <v>0</v>
      </c>
      <c r="R14" s="232">
        <f>SUM('6:9'!R14)</f>
        <v>0</v>
      </c>
      <c r="S14" s="233">
        <f>SUM('6:9'!S14)</f>
        <v>0</v>
      </c>
      <c r="T14" s="241">
        <f>SUM('6:9'!T14)</f>
        <v>0</v>
      </c>
      <c r="U14" s="249">
        <f>SUM('6:9'!U14)</f>
        <v>0</v>
      </c>
      <c r="V14" s="254">
        <f t="shared" si="0"/>
        <v>0</v>
      </c>
      <c r="W14" s="234" t="e">
        <f>V14/V9*100</f>
        <v>#DIV/0!</v>
      </c>
    </row>
    <row r="15" spans="1:49" ht="39.950000000000003" customHeight="1" x14ac:dyDescent="0.3">
      <c r="A15" s="358" t="s">
        <v>27</v>
      </c>
      <c r="B15" s="211" t="s">
        <v>37</v>
      </c>
      <c r="C15" s="223">
        <f>SUM('6:9'!C15)</f>
        <v>0</v>
      </c>
      <c r="D15" s="224">
        <f>SUM('6:9'!D15)</f>
        <v>41</v>
      </c>
      <c r="E15" s="224">
        <f>SUM('6:9'!E15)</f>
        <v>36</v>
      </c>
      <c r="F15" s="224">
        <f>SUM('6:9'!F15)</f>
        <v>24</v>
      </c>
      <c r="G15" s="225">
        <f>SUM('6:9'!G15)</f>
        <v>27</v>
      </c>
      <c r="H15" s="126">
        <f>SUM('6:9'!H15)</f>
        <v>0</v>
      </c>
      <c r="I15" s="224">
        <f>SUM('6:9'!I15)</f>
        <v>0</v>
      </c>
      <c r="J15" s="224">
        <f>SUM('6:9'!J15)</f>
        <v>0</v>
      </c>
      <c r="K15" s="224">
        <f>SUM('6:9'!K15)</f>
        <v>0</v>
      </c>
      <c r="L15" s="224">
        <f>SUM('6:9'!L15)</f>
        <v>0</v>
      </c>
      <c r="M15" s="247">
        <f>SUM('6:9'!M15)</f>
        <v>0</v>
      </c>
      <c r="N15" s="223">
        <f>SUM('6:9'!N15)</f>
        <v>33</v>
      </c>
      <c r="O15" s="224">
        <f>SUM('6:9'!O15)</f>
        <v>18</v>
      </c>
      <c r="P15" s="224">
        <f>SUM('6:9'!P15)</f>
        <v>22</v>
      </c>
      <c r="Q15" s="224">
        <f>SUM('6:9'!Q15)</f>
        <v>34</v>
      </c>
      <c r="R15" s="224">
        <f>SUM('6:9'!R15)</f>
        <v>15</v>
      </c>
      <c r="S15" s="225">
        <f>SUM('6:9'!S15)</f>
        <v>0</v>
      </c>
      <c r="T15" s="126">
        <f>SUM('6:9'!T15)</f>
        <v>0</v>
      </c>
      <c r="U15" s="247">
        <f>SUM('6:9'!U15)</f>
        <v>0</v>
      </c>
      <c r="V15" s="127">
        <f t="shared" si="0"/>
        <v>250</v>
      </c>
      <c r="W15" s="128"/>
    </row>
    <row r="16" spans="1:49" ht="39.950000000000003" customHeight="1" x14ac:dyDescent="0.3">
      <c r="A16" s="356"/>
      <c r="B16" s="212" t="s">
        <v>423</v>
      </c>
      <c r="C16" s="226">
        <f>SUM('6:9'!C16)</f>
        <v>0</v>
      </c>
      <c r="D16" s="222">
        <f>SUM('6:9'!D16)</f>
        <v>0</v>
      </c>
      <c r="E16" s="222">
        <f>SUM('6:9'!E16)</f>
        <v>0</v>
      </c>
      <c r="F16" s="222">
        <f>SUM('6:9'!F16)</f>
        <v>0</v>
      </c>
      <c r="G16" s="227">
        <f>SUM('6:9'!G16)</f>
        <v>0</v>
      </c>
      <c r="H16" s="240">
        <f>SUM('6:9'!H16)</f>
        <v>0</v>
      </c>
      <c r="I16" s="222">
        <f>SUM('6:9'!I16)</f>
        <v>0</v>
      </c>
      <c r="J16" s="222">
        <f>SUM('6:9'!J16)</f>
        <v>0</v>
      </c>
      <c r="K16" s="222">
        <f>SUM('6:9'!K16)</f>
        <v>0</v>
      </c>
      <c r="L16" s="222">
        <f>SUM('6:9'!L16)</f>
        <v>0</v>
      </c>
      <c r="M16" s="248">
        <f>SUM('6:9'!M16)</f>
        <v>0</v>
      </c>
      <c r="N16" s="226">
        <f>SUM('6:9'!N16)</f>
        <v>0</v>
      </c>
      <c r="O16" s="222">
        <f>SUM('6:9'!O16)</f>
        <v>0</v>
      </c>
      <c r="P16" s="222">
        <f>SUM('6:9'!P16)</f>
        <v>0</v>
      </c>
      <c r="Q16" s="222">
        <f>SUM('6:9'!Q16)</f>
        <v>0</v>
      </c>
      <c r="R16" s="222">
        <f>SUM('6:9'!R16)</f>
        <v>0</v>
      </c>
      <c r="S16" s="227">
        <f>SUM('6:9'!S16)</f>
        <v>0</v>
      </c>
      <c r="T16" s="240">
        <f>SUM('6:9'!T16)</f>
        <v>0</v>
      </c>
      <c r="U16" s="248">
        <f>SUM('6:9'!U16)</f>
        <v>0</v>
      </c>
      <c r="V16" s="129">
        <f t="shared" si="0"/>
        <v>0</v>
      </c>
      <c r="W16" s="130">
        <f>V16/V15*100</f>
        <v>0</v>
      </c>
    </row>
    <row r="17" spans="1:23" ht="39.950000000000003" customHeight="1" thickBot="1" x14ac:dyDescent="0.35">
      <c r="A17" s="359"/>
      <c r="B17" s="213" t="s">
        <v>25</v>
      </c>
      <c r="C17" s="231">
        <f>SUM('6:9'!C17)</f>
        <v>0</v>
      </c>
      <c r="D17" s="232">
        <f>SUM('6:9'!D17)</f>
        <v>0</v>
      </c>
      <c r="E17" s="232">
        <f>SUM('6:9'!E17)</f>
        <v>9</v>
      </c>
      <c r="F17" s="232">
        <f>SUM('6:9'!F17)</f>
        <v>7</v>
      </c>
      <c r="G17" s="233">
        <f>SUM('6:9'!G17)</f>
        <v>9</v>
      </c>
      <c r="H17" s="241">
        <f>SUM('6:9'!H17)</f>
        <v>0</v>
      </c>
      <c r="I17" s="232">
        <f>SUM('6:9'!I17)</f>
        <v>0</v>
      </c>
      <c r="J17" s="232">
        <f>SUM('6:9'!J17)</f>
        <v>0</v>
      </c>
      <c r="K17" s="232">
        <f>SUM('6:9'!K17)</f>
        <v>0</v>
      </c>
      <c r="L17" s="232">
        <f>SUM('6:9'!L17)</f>
        <v>0</v>
      </c>
      <c r="M17" s="249">
        <f>SUM('6:9'!M17)</f>
        <v>0</v>
      </c>
      <c r="N17" s="231">
        <f>SUM('6:9'!N17)</f>
        <v>7</v>
      </c>
      <c r="O17" s="232">
        <f>SUM('6:9'!O17)</f>
        <v>0</v>
      </c>
      <c r="P17" s="232">
        <f>SUM('6:9'!P17)</f>
        <v>0</v>
      </c>
      <c r="Q17" s="232">
        <f>SUM('6:9'!Q17)</f>
        <v>11</v>
      </c>
      <c r="R17" s="232">
        <f>SUM('6:9'!R17)</f>
        <v>0</v>
      </c>
      <c r="S17" s="233">
        <f>SUM('6:9'!S17)</f>
        <v>0</v>
      </c>
      <c r="T17" s="241">
        <f>SUM('6:9'!T17)</f>
        <v>0</v>
      </c>
      <c r="U17" s="249">
        <f>SUM('6:9'!U17)</f>
        <v>0</v>
      </c>
      <c r="V17" s="132">
        <f t="shared" si="0"/>
        <v>43</v>
      </c>
      <c r="W17" s="133">
        <f>V17/V15*100</f>
        <v>17.2</v>
      </c>
    </row>
    <row r="18" spans="1:23" ht="39.950000000000003" customHeight="1" x14ac:dyDescent="0.3">
      <c r="A18" s="355" t="s">
        <v>28</v>
      </c>
      <c r="B18" s="211" t="s">
        <v>851</v>
      </c>
      <c r="C18" s="223">
        <f>SUM('6:9'!C18)</f>
        <v>0</v>
      </c>
      <c r="D18" s="224">
        <f>SUM('6:9'!D18)</f>
        <v>0</v>
      </c>
      <c r="E18" s="224">
        <f>SUM('6:9'!E18)</f>
        <v>10</v>
      </c>
      <c r="F18" s="224">
        <f>SUM('6:9'!F18)</f>
        <v>7</v>
      </c>
      <c r="G18" s="225">
        <f>SUM('6:9'!G18)</f>
        <v>9</v>
      </c>
      <c r="H18" s="126">
        <f>SUM('6:9'!H18)</f>
        <v>0</v>
      </c>
      <c r="I18" s="224">
        <f>SUM('6:9'!I18)</f>
        <v>0</v>
      </c>
      <c r="J18" s="224">
        <f>SUM('6:9'!J18)</f>
        <v>0</v>
      </c>
      <c r="K18" s="224">
        <f>SUM('6:9'!K18)</f>
        <v>0</v>
      </c>
      <c r="L18" s="224">
        <f>SUM('6:9'!L18)</f>
        <v>0</v>
      </c>
      <c r="M18" s="247">
        <f>SUM('6:9'!M18)</f>
        <v>0</v>
      </c>
      <c r="N18" s="223">
        <f>SUM('6:9'!N18)</f>
        <v>7</v>
      </c>
      <c r="O18" s="224">
        <f>SUM('6:9'!O18)</f>
        <v>1</v>
      </c>
      <c r="P18" s="224">
        <f>SUM('6:9'!P18)</f>
        <v>3</v>
      </c>
      <c r="Q18" s="224">
        <f>SUM('6:9'!Q18)</f>
        <v>14</v>
      </c>
      <c r="R18" s="224">
        <f>SUM('6:9'!R18)</f>
        <v>4</v>
      </c>
      <c r="S18" s="225">
        <f>SUM('6:9'!S18)</f>
        <v>0</v>
      </c>
      <c r="T18" s="126">
        <f>SUM('6:9'!T18)</f>
        <v>0</v>
      </c>
      <c r="U18" s="247">
        <f>SUM('6:9'!U18)</f>
        <v>0</v>
      </c>
      <c r="V18" s="235">
        <f t="shared" si="0"/>
        <v>55</v>
      </c>
      <c r="W18" s="236">
        <f>V18/V15*100</f>
        <v>22</v>
      </c>
    </row>
    <row r="19" spans="1:23" ht="39.950000000000003" customHeight="1" x14ac:dyDescent="0.3">
      <c r="A19" s="358"/>
      <c r="B19" s="237" t="s">
        <v>424</v>
      </c>
      <c r="C19" s="226">
        <f>SUM('6:9'!C19)</f>
        <v>0</v>
      </c>
      <c r="D19" s="222">
        <f>SUM('6:9'!D19)</f>
        <v>0</v>
      </c>
      <c r="E19" s="222">
        <f>SUM('6:9'!E19)</f>
        <v>10</v>
      </c>
      <c r="F19" s="222">
        <f>SUM('6:9'!F19)</f>
        <v>7</v>
      </c>
      <c r="G19" s="227">
        <f>SUM('6:9'!G19)</f>
        <v>9</v>
      </c>
      <c r="H19" s="240">
        <f>SUM('6:9'!H19)</f>
        <v>0</v>
      </c>
      <c r="I19" s="222">
        <f>SUM('6:9'!I19)</f>
        <v>0</v>
      </c>
      <c r="J19" s="222">
        <f>SUM('6:9'!J19)</f>
        <v>0</v>
      </c>
      <c r="K19" s="222">
        <f>SUM('6:9'!K19)</f>
        <v>0</v>
      </c>
      <c r="L19" s="222">
        <f>SUM('6:9'!L19)</f>
        <v>0</v>
      </c>
      <c r="M19" s="248">
        <f>SUM('6:9'!M19)</f>
        <v>0</v>
      </c>
      <c r="N19" s="226">
        <f>SUM('6:9'!N19)</f>
        <v>7</v>
      </c>
      <c r="O19" s="222">
        <f>SUM('6:9'!O19)</f>
        <v>1</v>
      </c>
      <c r="P19" s="222">
        <f>SUM('6:9'!P19)</f>
        <v>3</v>
      </c>
      <c r="Q19" s="222">
        <f>SUM('6:9'!Q19)</f>
        <v>14</v>
      </c>
      <c r="R19" s="222">
        <f>SUM('6:9'!R19)</f>
        <v>4</v>
      </c>
      <c r="S19" s="227">
        <f>SUM('6:9'!S19)</f>
        <v>0</v>
      </c>
      <c r="T19" s="240">
        <f>SUM('6:9'!T19)</f>
        <v>0</v>
      </c>
      <c r="U19" s="248">
        <f>SUM('6:9'!U19)</f>
        <v>0</v>
      </c>
      <c r="V19" s="129">
        <f t="shared" si="0"/>
        <v>55</v>
      </c>
      <c r="W19" s="130">
        <f>V19/V18*100</f>
        <v>100</v>
      </c>
    </row>
    <row r="20" spans="1:23" ht="39.950000000000003" customHeight="1" x14ac:dyDescent="0.3">
      <c r="A20" s="358"/>
      <c r="B20" s="212" t="s">
        <v>425</v>
      </c>
      <c r="C20" s="226">
        <f>SUM('6:9'!C20)</f>
        <v>0</v>
      </c>
      <c r="D20" s="222">
        <f>SUM('6:9'!D20)</f>
        <v>0</v>
      </c>
      <c r="E20" s="222">
        <f>SUM('6:9'!E20)</f>
        <v>0</v>
      </c>
      <c r="F20" s="222">
        <f>SUM('6:9'!F20)</f>
        <v>1</v>
      </c>
      <c r="G20" s="227">
        <f>SUM('6:9'!G20)</f>
        <v>4</v>
      </c>
      <c r="H20" s="240">
        <f>SUM('6:9'!H20)</f>
        <v>0</v>
      </c>
      <c r="I20" s="222">
        <f>SUM('6:9'!I20)</f>
        <v>0</v>
      </c>
      <c r="J20" s="222">
        <f>SUM('6:9'!J20)</f>
        <v>0</v>
      </c>
      <c r="K20" s="222">
        <f>SUM('6:9'!K20)</f>
        <v>0</v>
      </c>
      <c r="L20" s="222">
        <f>SUM('6:9'!L20)</f>
        <v>0</v>
      </c>
      <c r="M20" s="248">
        <f>SUM('6:9'!M20)</f>
        <v>0</v>
      </c>
      <c r="N20" s="226">
        <f>SUM('6:9'!N20)</f>
        <v>2</v>
      </c>
      <c r="O20" s="222">
        <f>SUM('6:9'!O20)</f>
        <v>1</v>
      </c>
      <c r="P20" s="222">
        <f>SUM('6:9'!P20)</f>
        <v>2</v>
      </c>
      <c r="Q20" s="222">
        <f>SUM('6:9'!Q20)</f>
        <v>4</v>
      </c>
      <c r="R20" s="222">
        <f>SUM('6:9'!R20)</f>
        <v>4</v>
      </c>
      <c r="S20" s="227">
        <f>SUM('6:9'!S20)</f>
        <v>0</v>
      </c>
      <c r="T20" s="240">
        <f>SUM('6:9'!T20)</f>
        <v>0</v>
      </c>
      <c r="U20" s="248">
        <f>SUM('6:9'!U20)</f>
        <v>0</v>
      </c>
      <c r="V20" s="129">
        <f t="shared" si="0"/>
        <v>18</v>
      </c>
      <c r="W20" s="130">
        <f>V20/V18*100</f>
        <v>32.727272727272727</v>
      </c>
    </row>
    <row r="21" spans="1:23" ht="39.950000000000003" customHeight="1" x14ac:dyDescent="0.3">
      <c r="A21" s="356"/>
      <c r="B21" s="212" t="s">
        <v>426</v>
      </c>
      <c r="C21" s="226">
        <f>SUM('6:9'!C21)</f>
        <v>0</v>
      </c>
      <c r="D21" s="222">
        <f>SUM('6:9'!D21)</f>
        <v>0</v>
      </c>
      <c r="E21" s="222">
        <f>SUM('6:9'!E21)</f>
        <v>0</v>
      </c>
      <c r="F21" s="222">
        <f>SUM('6:9'!F21)</f>
        <v>0</v>
      </c>
      <c r="G21" s="227">
        <f>SUM('6:9'!G21)</f>
        <v>0</v>
      </c>
      <c r="H21" s="240">
        <f>SUM('6:9'!H21)</f>
        <v>0</v>
      </c>
      <c r="I21" s="222">
        <f>SUM('6:9'!I21)</f>
        <v>0</v>
      </c>
      <c r="J21" s="222">
        <f>SUM('6:9'!J21)</f>
        <v>0</v>
      </c>
      <c r="K21" s="222">
        <f>SUM('6:9'!K21)</f>
        <v>0</v>
      </c>
      <c r="L21" s="222">
        <f>SUM('6:9'!L21)</f>
        <v>0</v>
      </c>
      <c r="M21" s="248">
        <f>SUM('6:9'!M21)</f>
        <v>0</v>
      </c>
      <c r="N21" s="226">
        <f>SUM('6:9'!N21)</f>
        <v>0</v>
      </c>
      <c r="O21" s="222">
        <f>SUM('6:9'!O21)</f>
        <v>0</v>
      </c>
      <c r="P21" s="222">
        <f>SUM('6:9'!P21)</f>
        <v>0</v>
      </c>
      <c r="Q21" s="222">
        <f>SUM('6:9'!Q21)</f>
        <v>0</v>
      </c>
      <c r="R21" s="222">
        <f>SUM('6:9'!R21)</f>
        <v>0</v>
      </c>
      <c r="S21" s="227">
        <f>SUM('6:9'!S21)</f>
        <v>0</v>
      </c>
      <c r="T21" s="240">
        <f>SUM('6:9'!T21)</f>
        <v>0</v>
      </c>
      <c r="U21" s="248">
        <f>SUM('6:9'!U21)</f>
        <v>0</v>
      </c>
      <c r="V21" s="129">
        <f t="shared" si="0"/>
        <v>0</v>
      </c>
      <c r="W21" s="130">
        <f>V21/V18*100</f>
        <v>0</v>
      </c>
    </row>
    <row r="22" spans="1:23" ht="39.950000000000003" customHeight="1" thickBot="1" x14ac:dyDescent="0.35">
      <c r="A22" s="357"/>
      <c r="B22" s="213" t="s">
        <v>427</v>
      </c>
      <c r="C22" s="228">
        <f>SUM('6:9'!C22)</f>
        <v>0</v>
      </c>
      <c r="D22" s="229">
        <f>SUM('6:9'!D22)</f>
        <v>0</v>
      </c>
      <c r="E22" s="229">
        <f>SUM('6:9'!E22)</f>
        <v>0</v>
      </c>
      <c r="F22" s="229">
        <f>SUM('6:9'!F22)</f>
        <v>0</v>
      </c>
      <c r="G22" s="230">
        <f>SUM('6:9'!G22)</f>
        <v>0</v>
      </c>
      <c r="H22" s="242">
        <f>SUM('6:9'!H22)</f>
        <v>0</v>
      </c>
      <c r="I22" s="229">
        <f>SUM('6:9'!I22)</f>
        <v>0</v>
      </c>
      <c r="J22" s="229">
        <f>SUM('6:9'!J22)</f>
        <v>0</v>
      </c>
      <c r="K22" s="229">
        <f>SUM('6:9'!K22)</f>
        <v>0</v>
      </c>
      <c r="L22" s="229">
        <f>SUM('6:9'!L22)</f>
        <v>0</v>
      </c>
      <c r="M22" s="250">
        <f>SUM('6:9'!M22)</f>
        <v>0</v>
      </c>
      <c r="N22" s="228">
        <f>SUM('6:9'!N22)</f>
        <v>0</v>
      </c>
      <c r="O22" s="229">
        <f>SUM('6:9'!O22)</f>
        <v>0</v>
      </c>
      <c r="P22" s="229">
        <f>SUM('6:9'!P22)</f>
        <v>0</v>
      </c>
      <c r="Q22" s="229">
        <f>SUM('6:9'!Q22)</f>
        <v>0</v>
      </c>
      <c r="R22" s="229">
        <f>SUM('6:9'!R22)</f>
        <v>0</v>
      </c>
      <c r="S22" s="230">
        <f>SUM('6:9'!S22)</f>
        <v>0</v>
      </c>
      <c r="T22" s="242">
        <f>SUM('6:9'!T22)</f>
        <v>0</v>
      </c>
      <c r="U22" s="250">
        <f>SUM('6:9'!U22)</f>
        <v>0</v>
      </c>
      <c r="V22" s="132">
        <f t="shared" si="0"/>
        <v>0</v>
      </c>
      <c r="W22" s="133">
        <f>V22/V18*100</f>
        <v>0</v>
      </c>
    </row>
    <row r="23" spans="1:23" ht="39.950000000000003" customHeight="1" thickBot="1" x14ac:dyDescent="0.35">
      <c r="A23" s="134" t="s">
        <v>29</v>
      </c>
      <c r="B23" s="135" t="s">
        <v>428</v>
      </c>
      <c r="C23" s="223">
        <f>SUM('6:9'!C23)</f>
        <v>0</v>
      </c>
      <c r="D23" s="126">
        <f>SUM('6:9'!D23)</f>
        <v>0</v>
      </c>
      <c r="E23" s="126">
        <f>SUM('6:9'!E23)</f>
        <v>0</v>
      </c>
      <c r="F23" s="126">
        <f>SUM('6:9'!F23)</f>
        <v>0</v>
      </c>
      <c r="G23" s="243">
        <f>SUM('6:9'!G23)</f>
        <v>0</v>
      </c>
      <c r="H23" s="126">
        <f>SUM('6:9'!H23)</f>
        <v>0</v>
      </c>
      <c r="I23" s="126">
        <f>SUM('6:9'!I23)</f>
        <v>0</v>
      </c>
      <c r="J23" s="126">
        <f>SUM('6:9'!J23)</f>
        <v>0</v>
      </c>
      <c r="K23" s="126">
        <f>SUM('6:9'!K23)</f>
        <v>0</v>
      </c>
      <c r="L23" s="126">
        <f>SUM('6:9'!L23)</f>
        <v>0</v>
      </c>
      <c r="M23" s="251">
        <f>SUM('6:9'!M23)</f>
        <v>0</v>
      </c>
      <c r="N23" s="223">
        <f>SUM('6:9'!N23)</f>
        <v>0</v>
      </c>
      <c r="O23" s="126">
        <f>SUM('6:9'!O23)</f>
        <v>0</v>
      </c>
      <c r="P23" s="126">
        <f>SUM('6:9'!P23)</f>
        <v>0</v>
      </c>
      <c r="Q23" s="126">
        <f>SUM('6:9'!Q23)</f>
        <v>0</v>
      </c>
      <c r="R23" s="126">
        <f>SUM('6:9'!R23)</f>
        <v>2</v>
      </c>
      <c r="S23" s="243">
        <f>SUM('6:9'!S23)</f>
        <v>0</v>
      </c>
      <c r="T23" s="126">
        <f>SUM('6:9'!T23)</f>
        <v>0</v>
      </c>
      <c r="U23" s="251">
        <f>SUM('6:9'!U23)</f>
        <v>0</v>
      </c>
      <c r="V23" s="136">
        <f t="shared" si="0"/>
        <v>2</v>
      </c>
      <c r="W23" s="137">
        <f>V23/V15*100</f>
        <v>0.8</v>
      </c>
    </row>
    <row r="24" spans="1:23" ht="39.950000000000003" customHeight="1" thickBot="1" x14ac:dyDescent="0.35">
      <c r="A24" s="138" t="s">
        <v>30</v>
      </c>
      <c r="B24" s="135" t="s">
        <v>46</v>
      </c>
      <c r="C24" s="223">
        <f>SUM('6:9'!C24)</f>
        <v>0</v>
      </c>
      <c r="D24" s="126">
        <f>SUM('6:9'!D24)</f>
        <v>25</v>
      </c>
      <c r="E24" s="126">
        <f>SUM('6:9'!E24)</f>
        <v>23</v>
      </c>
      <c r="F24" s="126">
        <f>SUM('6:9'!F24)</f>
        <v>20</v>
      </c>
      <c r="G24" s="243">
        <f>SUM('6:9'!G24)</f>
        <v>21</v>
      </c>
      <c r="H24" s="126">
        <f>SUM('6:9'!H24)</f>
        <v>0</v>
      </c>
      <c r="I24" s="126">
        <f>SUM('6:9'!I24)</f>
        <v>0</v>
      </c>
      <c r="J24" s="126">
        <f>SUM('6:9'!J24)</f>
        <v>0</v>
      </c>
      <c r="K24" s="126">
        <f>SUM('6:9'!K24)</f>
        <v>0</v>
      </c>
      <c r="L24" s="126">
        <f>SUM('6:9'!L24)</f>
        <v>0</v>
      </c>
      <c r="M24" s="251">
        <f>SUM('6:9'!M24)</f>
        <v>0</v>
      </c>
      <c r="N24" s="223">
        <f>SUM('6:9'!N24)</f>
        <v>24</v>
      </c>
      <c r="O24" s="126">
        <f>SUM('6:9'!O24)</f>
        <v>18</v>
      </c>
      <c r="P24" s="126">
        <f>SUM('6:9'!P24)</f>
        <v>16</v>
      </c>
      <c r="Q24" s="126">
        <f>SUM('6:9'!Q24)</f>
        <v>28</v>
      </c>
      <c r="R24" s="126">
        <f>SUM('6:9'!R24)</f>
        <v>7</v>
      </c>
      <c r="S24" s="243">
        <f>SUM('6:9'!S24)</f>
        <v>0</v>
      </c>
      <c r="T24" s="126">
        <f>SUM('6:9'!T24)</f>
        <v>0</v>
      </c>
      <c r="U24" s="251">
        <f>SUM('6:9'!U24)</f>
        <v>0</v>
      </c>
      <c r="V24" s="136">
        <f t="shared" si="0"/>
        <v>182</v>
      </c>
      <c r="W24" s="137">
        <f>V24/V15*100</f>
        <v>72.8</v>
      </c>
    </row>
    <row r="25" spans="1:23" ht="39.950000000000003" customHeight="1" thickBot="1" x14ac:dyDescent="0.35">
      <c r="A25" s="134" t="s">
        <v>31</v>
      </c>
      <c r="B25" s="139" t="s">
        <v>1</v>
      </c>
      <c r="C25" s="223">
        <f>SUM('6:9'!C25)</f>
        <v>0</v>
      </c>
      <c r="D25" s="126">
        <f>SUM('6:9'!D25)</f>
        <v>8</v>
      </c>
      <c r="E25" s="126">
        <f>SUM('6:9'!E25)</f>
        <v>9</v>
      </c>
      <c r="F25" s="126">
        <f>SUM('6:9'!F25)</f>
        <v>10</v>
      </c>
      <c r="G25" s="243">
        <f>SUM('6:9'!G25)</f>
        <v>10</v>
      </c>
      <c r="H25" s="126">
        <f>SUM('6:9'!H25)</f>
        <v>0</v>
      </c>
      <c r="I25" s="126">
        <f>SUM('6:9'!I25)</f>
        <v>0</v>
      </c>
      <c r="J25" s="126">
        <f>SUM('6:9'!J25)</f>
        <v>0</v>
      </c>
      <c r="K25" s="126">
        <f>SUM('6:9'!K25)</f>
        <v>0</v>
      </c>
      <c r="L25" s="126">
        <f>SUM('6:9'!L25)</f>
        <v>0</v>
      </c>
      <c r="M25" s="251">
        <f>SUM('6:9'!M25)</f>
        <v>0</v>
      </c>
      <c r="N25" s="223">
        <f>SUM('6:9'!N25)</f>
        <v>10</v>
      </c>
      <c r="O25" s="126">
        <f>SUM('6:9'!O25)</f>
        <v>4</v>
      </c>
      <c r="P25" s="126">
        <f>SUM('6:9'!P25)</f>
        <v>7</v>
      </c>
      <c r="Q25" s="126">
        <f>SUM('6:9'!Q25)</f>
        <v>14</v>
      </c>
      <c r="R25" s="126">
        <f>SUM('6:9'!R25)</f>
        <v>4</v>
      </c>
      <c r="S25" s="243">
        <f>SUM('6:9'!S25)</f>
        <v>0</v>
      </c>
      <c r="T25" s="126">
        <f>SUM('6:9'!T25)</f>
        <v>0</v>
      </c>
      <c r="U25" s="251">
        <f>SUM('6:9'!U25)</f>
        <v>0</v>
      </c>
      <c r="V25" s="140">
        <f t="shared" si="0"/>
        <v>76</v>
      </c>
      <c r="W25" s="141">
        <f>V25/V15*100</f>
        <v>30.4</v>
      </c>
    </row>
    <row r="26" spans="1:23" ht="39.950000000000003" customHeight="1" thickBot="1" x14ac:dyDescent="0.35">
      <c r="A26" s="138" t="s">
        <v>32</v>
      </c>
      <c r="B26" s="135" t="s">
        <v>429</v>
      </c>
      <c r="C26" s="223">
        <f>SUM('6:9'!C26)</f>
        <v>0</v>
      </c>
      <c r="D26" s="126">
        <f>SUM('6:9'!D26)</f>
        <v>0</v>
      </c>
      <c r="E26" s="126">
        <f>SUM('6:9'!E26)</f>
        <v>0</v>
      </c>
      <c r="F26" s="126">
        <f>SUM('6:9'!F26)</f>
        <v>0</v>
      </c>
      <c r="G26" s="243">
        <f>SUM('6:9'!G26)</f>
        <v>0</v>
      </c>
      <c r="H26" s="126">
        <f>SUM('6:9'!H26)</f>
        <v>0</v>
      </c>
      <c r="I26" s="126">
        <f>SUM('6:9'!I26)</f>
        <v>0</v>
      </c>
      <c r="J26" s="126">
        <f>SUM('6:9'!J26)</f>
        <v>0</v>
      </c>
      <c r="K26" s="126">
        <f>SUM('6:9'!K26)</f>
        <v>0</v>
      </c>
      <c r="L26" s="126">
        <f>SUM('6:9'!L26)</f>
        <v>0</v>
      </c>
      <c r="M26" s="251">
        <f>SUM('6:9'!M26)</f>
        <v>0</v>
      </c>
      <c r="N26" s="223">
        <f>SUM('6:9'!N26)</f>
        <v>0</v>
      </c>
      <c r="O26" s="126">
        <f>SUM('6:9'!O26)</f>
        <v>0</v>
      </c>
      <c r="P26" s="126">
        <f>SUM('6:9'!P26)</f>
        <v>0</v>
      </c>
      <c r="Q26" s="126">
        <f>SUM('6:9'!Q26)</f>
        <v>0</v>
      </c>
      <c r="R26" s="126">
        <f>SUM('6:9'!R26)</f>
        <v>0</v>
      </c>
      <c r="S26" s="243">
        <f>SUM('6:9'!S26)</f>
        <v>0</v>
      </c>
      <c r="T26" s="126">
        <f>SUM('6:9'!T26)</f>
        <v>0</v>
      </c>
      <c r="U26" s="251">
        <f>SUM('6:9'!U26)</f>
        <v>0</v>
      </c>
      <c r="V26" s="136">
        <f t="shared" si="0"/>
        <v>0</v>
      </c>
      <c r="W26" s="137">
        <f>V26/V15*100</f>
        <v>0</v>
      </c>
    </row>
    <row r="27" spans="1:23" ht="39.950000000000003" customHeight="1" thickBot="1" x14ac:dyDescent="0.35">
      <c r="A27" s="138" t="s">
        <v>33</v>
      </c>
      <c r="B27" s="135" t="s">
        <v>2</v>
      </c>
      <c r="C27" s="244">
        <f>SUM('6:9'!C27)</f>
        <v>0</v>
      </c>
      <c r="D27" s="238">
        <f>SUM('6:9'!D27)</f>
        <v>12</v>
      </c>
      <c r="E27" s="238">
        <f>SUM('6:9'!E27)</f>
        <v>13</v>
      </c>
      <c r="F27" s="238">
        <f>SUM('6:9'!F27)</f>
        <v>4</v>
      </c>
      <c r="G27" s="245">
        <f>SUM('6:9'!G27)</f>
        <v>12</v>
      </c>
      <c r="H27" s="238">
        <f>SUM('6:9'!H27)</f>
        <v>0</v>
      </c>
      <c r="I27" s="238">
        <f>SUM('6:9'!I27)</f>
        <v>0</v>
      </c>
      <c r="J27" s="238">
        <f>SUM('6:9'!J27)</f>
        <v>0</v>
      </c>
      <c r="K27" s="238">
        <f>SUM('6:9'!K27)</f>
        <v>0</v>
      </c>
      <c r="L27" s="238">
        <f>SUM('6:9'!L27)</f>
        <v>0</v>
      </c>
      <c r="M27" s="252">
        <f>SUM('6:9'!M27)</f>
        <v>0</v>
      </c>
      <c r="N27" s="244">
        <f>SUM('6:9'!N27)</f>
        <v>1</v>
      </c>
      <c r="O27" s="238">
        <f>SUM('6:9'!O27)</f>
        <v>5</v>
      </c>
      <c r="P27" s="238">
        <f>SUM('6:9'!P27)</f>
        <v>2</v>
      </c>
      <c r="Q27" s="238">
        <f>SUM('6:9'!Q27)</f>
        <v>6</v>
      </c>
      <c r="R27" s="238">
        <f>SUM('6:9'!R27)</f>
        <v>7</v>
      </c>
      <c r="S27" s="245">
        <f>SUM('6:9'!S27)</f>
        <v>0</v>
      </c>
      <c r="T27" s="238">
        <f>SUM('6:9'!T27)</f>
        <v>0</v>
      </c>
      <c r="U27" s="252">
        <f>SUM('6:9'!U27)</f>
        <v>0</v>
      </c>
      <c r="V27" s="136">
        <f t="shared" si="0"/>
        <v>62</v>
      </c>
      <c r="W27" s="137">
        <f>V27/V15*100</f>
        <v>24.8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topLeftCell="A61" zoomScale="80" zoomScaleNormal="80" workbookViewId="0">
      <selection activeCell="G17" sqref="G17:G18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'[8] Таблица 1 Кировс'!C2</f>
        <v>Кировский_городской_округ_Ставропольского_края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'[8] Таблица 1 Кировс'!C3</f>
        <v>МБОУ СОШ № 33 г. Новопавловск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'[8] Таблица 1 Кировс'!P3</f>
        <v>kir_sh001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0">
        <v>26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/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/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/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/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/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/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/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/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/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/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/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7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/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70" zoomScaleNormal="70" workbookViewId="0">
      <selection activeCell="G16" sqref="G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'[6] Таблица 1'!C2</f>
        <v>Грачёвский_муниципальный_округ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'[6] Таблица 1'!C3</f>
        <v>МКОУ СОШ № 9 пос. Верхняя Кугульта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'[6] Таблица 1'!P3</f>
        <v>grach_sh002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/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/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/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/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/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/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/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/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/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/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/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/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/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/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/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/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/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/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/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/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РРСО\РЕЗУЛЬТАТЫ\!Таблицы\Георгиевский\[Кадры лаборатория РРСО.xlsx]Источник'!#REF!</xm:f>
          </x14:formula1>
          <xm:sqref>E65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zoomScale="70" zoomScaleNormal="70" workbookViewId="0">
      <selection activeCell="E13" sqref="E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/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/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/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0">
        <f>SUM('_6_2:9_2'!E5)</f>
        <v>26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f>SUM('_6_2:9_2'!E6)</f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f>SUM('_6_2:9_2'!E7)</f>
        <v>1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f>SUM('_6_2:9_2'!E8)</f>
        <v>18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f>SUM('_6_2:9_2'!E9)</f>
        <v>0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f>SUM('_6_2:9_2'!E10)</f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f>SUM('_6_2:9_2'!E11)</f>
        <v>0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f>SUM('_6_2:9_2'!E12)</f>
        <v>3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f>SUM('_6_2:9_2'!E13)</f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f>SUM('_6_2:9_2'!E14)</f>
        <v>0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f>SUM('_6_2:9_2'!E15)</f>
        <v>2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f>SUM('_6_2:9_2'!E16)</f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f>SUM('_6_2:9_2'!E17)</f>
        <v>0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f>SUM('_6_2:9_2'!E18)</f>
        <v>0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f>SUM('_6_2:9_2'!E19)</f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f>SUM('_6_2:9_2'!E20)</f>
        <v>0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f>SUM('_6_2:9_2'!E21)</f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f>SUM('_6_2:9_2'!E22)</f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f>SUM('_6_2:9_2'!E23)</f>
        <v>0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f>SUM('_6_2:9_2'!E24)</f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f>SUM('_6_2:9_2'!E25)</f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f>SUM('_6_2:9_2'!E26)</f>
        <v>0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f>SUM('_6_2:9_2'!E27)</f>
        <v>0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f>SUM('_6_2:9_2'!E28)</f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f>SUM('_6_2:9_2'!E29)</f>
        <v>0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f>SUM('_6_2:9_2'!E30)</f>
        <v>0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f>SUM('_6_2:9_2'!E31)</f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f>SUM('_6_2:9_2'!E32)</f>
        <v>0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f>SUM('_6_2:9_2'!E33)</f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f>SUM('_6_2:9_2'!E34)</f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f>SUM('_6_2:9_2'!E35)</f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f>SUM('_6_2:9_2'!E36)</f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f>SUM('_6_2:9_2'!E37)</f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f>SUM('_6_2:9_2'!E38)</f>
        <v>0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f>SUM('_6_2:9_2'!E39)</f>
        <v>0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f>SUM('_6_2:9_2'!E40)</f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f>SUM('_6_2:9_2'!E41)</f>
        <v>0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f>SUM('_6_2:9_2'!E42)</f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f>SUM('_6_2:9_2'!E43)</f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f>SUM('_6_2:9_2'!E44)</f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f>SUM('_6_2:9_2'!E45)</f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f>SUM('_6_2:9_2'!E46)</f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f>SUM('_6_2:9_2'!E47)</f>
        <v>0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f>SUM('_6_2:9_2'!E48)</f>
        <v>0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f>SUM('_6_2:9_2'!E49)</f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f>SUM('_6_2:9_2'!E50)</f>
        <v>0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f>SUM('_6_2:9_2'!E51)</f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f>SUM('_6_2:9_2'!E52)</f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f>SUM('_6_2:9_2'!E53)</f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f>SUM('_6_2:9_2'!E54)</f>
        <v>0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f>SUM('_6_2:9_2'!E55)</f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f>SUM('_6_2:9_2'!E56)</f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f>SUM('_6_2:9_2'!E57)</f>
        <v>7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f>SUM('_6_2:9_2'!E58)</f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f>SUM('_6_2:9_2'!E59)</f>
        <v>0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f>SUM('_6_2:9_2'!E60)</f>
        <v>0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f>SUM('_6_2:9_2'!E61)</f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f>SUM('_6_2:9_2'!E62)</f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>
        <f>SUM('_6_2:9_2'!E63)</f>
        <v>0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f>SUM('_6_2:9_2'!E64)</f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>
        <f>SUM('_6_2:9_2'!E65)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zoomScale="80" zoomScaleNormal="80" workbookViewId="0">
      <selection activeCell="B2" sqref="B2:B18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796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797</v>
      </c>
      <c r="AJ1" s="86" t="s">
        <v>798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799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800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801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802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803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804</v>
      </c>
      <c r="BP1" s="87" t="s">
        <v>805</v>
      </c>
      <c r="BQ1" s="86" t="s">
        <v>806</v>
      </c>
      <c r="BR1" s="86" t="s">
        <v>807</v>
      </c>
      <c r="BS1" s="86" t="s">
        <v>808</v>
      </c>
      <c r="BT1" s="86" t="s">
        <v>809</v>
      </c>
      <c r="BU1" s="87" t="s">
        <v>810</v>
      </c>
      <c r="BV1" s="86" t="s">
        <v>811</v>
      </c>
      <c r="BW1" s="86" t="s">
        <v>812</v>
      </c>
      <c r="BX1" s="86" t="s">
        <v>813</v>
      </c>
      <c r="BY1" s="86" t="s">
        <v>814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815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816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817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818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819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820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821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822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823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824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854</v>
      </c>
      <c r="B2" s="112" t="s">
        <v>170</v>
      </c>
      <c r="C2" s="112" t="s">
        <v>855</v>
      </c>
      <c r="D2" s="112" t="s">
        <v>739</v>
      </c>
      <c r="E2" s="112" t="s">
        <v>856</v>
      </c>
      <c r="F2" s="112" t="s">
        <v>725</v>
      </c>
      <c r="G2" s="112" t="s">
        <v>719</v>
      </c>
      <c r="H2" s="112" t="s">
        <v>720</v>
      </c>
      <c r="I2" s="112" t="s">
        <v>714</v>
      </c>
      <c r="J2" s="112" t="s">
        <v>713</v>
      </c>
      <c r="K2" s="112" t="s">
        <v>726</v>
      </c>
      <c r="L2" s="112" t="s">
        <v>722</v>
      </c>
      <c r="M2" s="112" t="s">
        <v>715</v>
      </c>
      <c r="N2" s="112" t="s">
        <v>715</v>
      </c>
      <c r="O2" s="112">
        <v>0</v>
      </c>
      <c r="P2" s="112">
        <v>0</v>
      </c>
      <c r="Q2" s="112">
        <v>0</v>
      </c>
      <c r="R2" s="112">
        <v>0</v>
      </c>
      <c r="S2" s="112">
        <v>0</v>
      </c>
      <c r="T2" s="112">
        <v>1</v>
      </c>
      <c r="U2" s="112">
        <v>0</v>
      </c>
      <c r="V2" s="112">
        <v>0</v>
      </c>
      <c r="W2" s="112">
        <v>0</v>
      </c>
      <c r="X2" s="112">
        <v>0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 t="s">
        <v>725</v>
      </c>
      <c r="BK2" s="112" t="s">
        <v>723</v>
      </c>
      <c r="BL2" s="112">
        <v>3</v>
      </c>
      <c r="BM2" s="112" t="s">
        <v>857</v>
      </c>
      <c r="BN2" s="112" t="s">
        <v>715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858</v>
      </c>
      <c r="B3" s="112" t="s">
        <v>170</v>
      </c>
      <c r="C3" s="112" t="s">
        <v>855</v>
      </c>
      <c r="D3" s="112" t="s">
        <v>739</v>
      </c>
      <c r="E3" s="112" t="s">
        <v>710</v>
      </c>
      <c r="F3" s="112" t="s">
        <v>730</v>
      </c>
      <c r="G3" s="112" t="s">
        <v>712</v>
      </c>
      <c r="H3" s="112" t="s">
        <v>715</v>
      </c>
      <c r="I3" s="112" t="s">
        <v>715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0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1</v>
      </c>
      <c r="AD3" s="112">
        <v>1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 t="s">
        <v>733</v>
      </c>
      <c r="DD3" s="112" t="s">
        <v>740</v>
      </c>
      <c r="DE3" s="112">
        <v>1</v>
      </c>
      <c r="DF3" s="112" t="s">
        <v>857</v>
      </c>
      <c r="DG3" s="112" t="s">
        <v>715</v>
      </c>
      <c r="DH3" s="112" t="s">
        <v>725</v>
      </c>
      <c r="DI3" s="112" t="s">
        <v>740</v>
      </c>
      <c r="DJ3" s="112">
        <v>1</v>
      </c>
      <c r="DK3" s="112" t="s">
        <v>857</v>
      </c>
      <c r="DL3" s="112" t="s">
        <v>715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859</v>
      </c>
      <c r="B4" s="112" t="s">
        <v>170</v>
      </c>
      <c r="C4" s="112" t="s">
        <v>855</v>
      </c>
      <c r="D4" s="112" t="s">
        <v>717</v>
      </c>
      <c r="E4" s="112" t="s">
        <v>13</v>
      </c>
      <c r="F4" s="112" t="s">
        <v>730</v>
      </c>
      <c r="G4" s="112" t="s">
        <v>719</v>
      </c>
      <c r="H4" s="112" t="s">
        <v>720</v>
      </c>
      <c r="I4" s="112" t="s">
        <v>726</v>
      </c>
      <c r="J4" s="112" t="s">
        <v>721</v>
      </c>
      <c r="K4" s="112" t="s">
        <v>726</v>
      </c>
      <c r="L4" s="112" t="s">
        <v>722</v>
      </c>
      <c r="M4" s="112" t="s">
        <v>860</v>
      </c>
      <c r="N4" s="112" t="s">
        <v>715</v>
      </c>
      <c r="O4" s="112">
        <v>1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 t="s">
        <v>743</v>
      </c>
      <c r="AL4" s="112" t="s">
        <v>716</v>
      </c>
      <c r="AM4" s="112">
        <v>41</v>
      </c>
      <c r="AN4" s="112" t="s">
        <v>731</v>
      </c>
      <c r="AO4" s="112" t="s">
        <v>715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861</v>
      </c>
      <c r="B5" s="112" t="s">
        <v>170</v>
      </c>
      <c r="C5" s="112" t="s">
        <v>855</v>
      </c>
      <c r="D5" s="112" t="s">
        <v>717</v>
      </c>
      <c r="E5" s="112" t="s">
        <v>710</v>
      </c>
      <c r="F5" s="112" t="s">
        <v>718</v>
      </c>
      <c r="G5" s="112" t="s">
        <v>719</v>
      </c>
      <c r="H5" s="112" t="s">
        <v>720</v>
      </c>
      <c r="I5" s="112" t="s">
        <v>726</v>
      </c>
      <c r="J5" s="112" t="s">
        <v>715</v>
      </c>
      <c r="K5" s="112" t="s">
        <v>715</v>
      </c>
      <c r="L5" s="112" t="s">
        <v>715</v>
      </c>
      <c r="M5" s="112" t="s">
        <v>715</v>
      </c>
      <c r="N5" s="112" t="s">
        <v>715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1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 t="s">
        <v>718</v>
      </c>
      <c r="CO5" s="112" t="s">
        <v>723</v>
      </c>
      <c r="CP5" s="112">
        <v>8</v>
      </c>
      <c r="CQ5" s="112" t="s">
        <v>857</v>
      </c>
      <c r="CR5" s="112" t="s">
        <v>715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862</v>
      </c>
      <c r="B6" s="112" t="s">
        <v>170</v>
      </c>
      <c r="C6" s="112" t="s">
        <v>855</v>
      </c>
      <c r="D6" s="112" t="s">
        <v>742</v>
      </c>
      <c r="E6" s="112" t="s">
        <v>710</v>
      </c>
      <c r="F6" s="112" t="s">
        <v>743</v>
      </c>
      <c r="G6" s="112" t="s">
        <v>719</v>
      </c>
      <c r="H6" s="112" t="s">
        <v>720</v>
      </c>
      <c r="I6" s="112" t="s">
        <v>726</v>
      </c>
      <c r="J6" s="112" t="s">
        <v>720</v>
      </c>
      <c r="K6" s="112" t="s">
        <v>726</v>
      </c>
      <c r="L6" s="112" t="s">
        <v>722</v>
      </c>
      <c r="M6" s="112" t="s">
        <v>715</v>
      </c>
      <c r="N6" s="112" t="s">
        <v>715</v>
      </c>
      <c r="O6" s="112">
        <v>0</v>
      </c>
      <c r="P6" s="112">
        <v>0</v>
      </c>
      <c r="Q6" s="112">
        <v>0</v>
      </c>
      <c r="R6" s="112">
        <v>1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 t="s">
        <v>735</v>
      </c>
      <c r="BA6" s="112" t="s">
        <v>716</v>
      </c>
      <c r="BB6" s="112">
        <v>1</v>
      </c>
      <c r="BC6" s="112" t="s">
        <v>848</v>
      </c>
      <c r="BD6" s="112" t="s">
        <v>715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863</v>
      </c>
      <c r="B7" s="112" t="s">
        <v>170</v>
      </c>
      <c r="C7" s="112" t="s">
        <v>855</v>
      </c>
      <c r="D7" s="112" t="s">
        <v>738</v>
      </c>
      <c r="E7" s="112" t="s">
        <v>13</v>
      </c>
      <c r="F7" s="112" t="s">
        <v>718</v>
      </c>
      <c r="G7" s="112" t="s">
        <v>719</v>
      </c>
      <c r="H7" s="112" t="s">
        <v>713</v>
      </c>
      <c r="I7" s="112" t="s">
        <v>714</v>
      </c>
      <c r="J7" s="112" t="s">
        <v>720</v>
      </c>
      <c r="K7" s="112" t="s">
        <v>726</v>
      </c>
      <c r="L7" s="112" t="s">
        <v>715</v>
      </c>
      <c r="M7" s="112" t="s">
        <v>715</v>
      </c>
      <c r="N7" s="112" t="s">
        <v>715</v>
      </c>
      <c r="O7" s="112">
        <v>1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 t="s">
        <v>743</v>
      </c>
      <c r="AL7" s="112" t="s">
        <v>723</v>
      </c>
      <c r="AM7" s="112">
        <v>31</v>
      </c>
      <c r="AN7" s="112" t="s">
        <v>731</v>
      </c>
      <c r="AO7" s="112" t="s">
        <v>729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x14ac:dyDescent="0.2">
      <c r="A8" s="112" t="s">
        <v>864</v>
      </c>
      <c r="B8" s="112" t="s">
        <v>170</v>
      </c>
      <c r="C8" s="112" t="s">
        <v>855</v>
      </c>
      <c r="D8" s="112" t="s">
        <v>738</v>
      </c>
      <c r="E8" s="112" t="s">
        <v>710</v>
      </c>
      <c r="F8" s="112" t="s">
        <v>733</v>
      </c>
      <c r="G8" s="112" t="s">
        <v>712</v>
      </c>
      <c r="H8" s="112" t="s">
        <v>721</v>
      </c>
      <c r="I8" s="112" t="s">
        <v>714</v>
      </c>
      <c r="J8" s="112" t="s">
        <v>713</v>
      </c>
      <c r="K8" s="112" t="s">
        <v>714</v>
      </c>
      <c r="L8" s="112" t="s">
        <v>722</v>
      </c>
      <c r="M8" s="112" t="s">
        <v>715</v>
      </c>
      <c r="N8" s="112" t="s">
        <v>715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1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 t="s">
        <v>730</v>
      </c>
      <c r="CY8" s="112" t="s">
        <v>716</v>
      </c>
      <c r="CZ8" s="112">
        <v>11</v>
      </c>
      <c r="DA8" s="112" t="s">
        <v>857</v>
      </c>
      <c r="DB8" s="112" t="s">
        <v>715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x14ac:dyDescent="0.2">
      <c r="A9" s="112" t="s">
        <v>865</v>
      </c>
      <c r="B9" s="112" t="s">
        <v>170</v>
      </c>
      <c r="C9" s="112" t="s">
        <v>855</v>
      </c>
      <c r="D9" s="112" t="s">
        <v>738</v>
      </c>
      <c r="E9" s="112" t="s">
        <v>13</v>
      </c>
      <c r="F9" s="112" t="s">
        <v>730</v>
      </c>
      <c r="G9" s="112" t="s">
        <v>719</v>
      </c>
      <c r="H9" s="112" t="s">
        <v>720</v>
      </c>
      <c r="I9" s="112" t="s">
        <v>714</v>
      </c>
      <c r="J9" s="112" t="s">
        <v>720</v>
      </c>
      <c r="K9" s="112" t="s">
        <v>714</v>
      </c>
      <c r="L9" s="112" t="s">
        <v>722</v>
      </c>
      <c r="M9" s="112" t="s">
        <v>866</v>
      </c>
      <c r="N9" s="112" t="s">
        <v>715</v>
      </c>
      <c r="O9" s="112">
        <v>1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 t="s">
        <v>725</v>
      </c>
      <c r="AL9" s="112" t="s">
        <v>795</v>
      </c>
      <c r="AM9" s="112">
        <v>23</v>
      </c>
      <c r="AN9" s="112" t="s">
        <v>731</v>
      </c>
      <c r="AO9" s="112" t="s">
        <v>715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867</v>
      </c>
      <c r="B10" s="112" t="s">
        <v>170</v>
      </c>
      <c r="C10" s="112" t="s">
        <v>855</v>
      </c>
      <c r="D10" s="112" t="s">
        <v>744</v>
      </c>
      <c r="E10" s="112" t="s">
        <v>710</v>
      </c>
      <c r="F10" s="112" t="s">
        <v>725</v>
      </c>
      <c r="G10" s="112" t="s">
        <v>719</v>
      </c>
      <c r="H10" s="112" t="s">
        <v>713</v>
      </c>
      <c r="I10" s="112" t="s">
        <v>714</v>
      </c>
      <c r="J10" s="112" t="s">
        <v>715</v>
      </c>
      <c r="K10" s="112" t="s">
        <v>715</v>
      </c>
      <c r="L10" s="112" t="s">
        <v>715</v>
      </c>
      <c r="M10" s="112" t="s">
        <v>715</v>
      </c>
      <c r="N10" s="112" t="s">
        <v>715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1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 t="s">
        <v>730</v>
      </c>
      <c r="BZ10" s="112" t="s">
        <v>723</v>
      </c>
      <c r="CA10" s="112">
        <v>28</v>
      </c>
      <c r="CB10" s="112" t="s">
        <v>857</v>
      </c>
      <c r="CC10" s="112" t="s">
        <v>715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868</v>
      </c>
      <c r="B11" s="112" t="s">
        <v>170</v>
      </c>
      <c r="C11" s="112" t="s">
        <v>855</v>
      </c>
      <c r="D11" s="112" t="s">
        <v>738</v>
      </c>
      <c r="E11" s="112" t="s">
        <v>710</v>
      </c>
      <c r="F11" s="112" t="s">
        <v>743</v>
      </c>
      <c r="G11" s="112" t="s">
        <v>719</v>
      </c>
      <c r="H11" s="112" t="s">
        <v>825</v>
      </c>
      <c r="I11" s="112" t="s">
        <v>714</v>
      </c>
      <c r="J11" s="112" t="s">
        <v>720</v>
      </c>
      <c r="K11" s="112" t="s">
        <v>726</v>
      </c>
      <c r="L11" s="112" t="s">
        <v>715</v>
      </c>
      <c r="M11" s="112" t="s">
        <v>715</v>
      </c>
      <c r="N11" s="112" t="s">
        <v>715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1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 t="s">
        <v>743</v>
      </c>
      <c r="CE11" s="112" t="s">
        <v>740</v>
      </c>
      <c r="CF11" s="112">
        <v>6</v>
      </c>
      <c r="CG11" s="112" t="s">
        <v>857</v>
      </c>
      <c r="CH11" s="112" t="s">
        <v>715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x14ac:dyDescent="0.2">
      <c r="A12" s="112" t="s">
        <v>869</v>
      </c>
      <c r="B12" s="112" t="s">
        <v>170</v>
      </c>
      <c r="C12" s="112" t="s">
        <v>855</v>
      </c>
      <c r="D12" s="112" t="s">
        <v>717</v>
      </c>
      <c r="E12" s="112" t="s">
        <v>13</v>
      </c>
      <c r="F12" s="112" t="s">
        <v>743</v>
      </c>
      <c r="G12" s="112" t="s">
        <v>719</v>
      </c>
      <c r="H12" s="112" t="s">
        <v>720</v>
      </c>
      <c r="I12" s="112" t="s">
        <v>726</v>
      </c>
      <c r="J12" s="112" t="s">
        <v>720</v>
      </c>
      <c r="K12" s="112" t="s">
        <v>726</v>
      </c>
      <c r="L12" s="112" t="s">
        <v>722</v>
      </c>
      <c r="M12" s="112" t="s">
        <v>715</v>
      </c>
      <c r="N12" s="112" t="s">
        <v>715</v>
      </c>
      <c r="O12" s="112">
        <v>1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 t="s">
        <v>735</v>
      </c>
      <c r="AL12" s="112" t="s">
        <v>723</v>
      </c>
      <c r="AM12" s="112">
        <v>21</v>
      </c>
      <c r="AN12" s="112" t="s">
        <v>731</v>
      </c>
      <c r="AO12" s="112" t="s">
        <v>715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x14ac:dyDescent="0.2">
      <c r="A13" s="112" t="s">
        <v>870</v>
      </c>
      <c r="B13" s="112" t="s">
        <v>170</v>
      </c>
      <c r="C13" s="112" t="s">
        <v>855</v>
      </c>
      <c r="D13" s="112" t="s">
        <v>738</v>
      </c>
      <c r="E13" s="112" t="s">
        <v>856</v>
      </c>
      <c r="F13" s="112" t="s">
        <v>733</v>
      </c>
      <c r="G13" s="112" t="s">
        <v>712</v>
      </c>
      <c r="H13" s="112" t="s">
        <v>720</v>
      </c>
      <c r="I13" s="112" t="s">
        <v>714</v>
      </c>
      <c r="J13" s="112" t="s">
        <v>715</v>
      </c>
      <c r="K13" s="112" t="s">
        <v>715</v>
      </c>
      <c r="L13" s="112" t="s">
        <v>715</v>
      </c>
      <c r="M13" s="112" t="s">
        <v>715</v>
      </c>
      <c r="N13" s="112" t="s">
        <v>715</v>
      </c>
      <c r="O13" s="112">
        <v>0</v>
      </c>
      <c r="P13" s="112">
        <v>1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 t="s">
        <v>733</v>
      </c>
      <c r="AQ13" s="112" t="s">
        <v>723</v>
      </c>
      <c r="AR13" s="112">
        <v>10</v>
      </c>
      <c r="AS13" s="112" t="s">
        <v>857</v>
      </c>
      <c r="AT13" s="112" t="s">
        <v>729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x14ac:dyDescent="0.2">
      <c r="A14" s="112" t="s">
        <v>871</v>
      </c>
      <c r="B14" s="112" t="s">
        <v>170</v>
      </c>
      <c r="C14" s="112" t="s">
        <v>855</v>
      </c>
      <c r="D14" s="112" t="s">
        <v>738</v>
      </c>
      <c r="E14" s="112" t="s">
        <v>856</v>
      </c>
      <c r="F14" s="112" t="s">
        <v>733</v>
      </c>
      <c r="G14" s="112" t="s">
        <v>712</v>
      </c>
      <c r="H14" s="112" t="s">
        <v>721</v>
      </c>
      <c r="I14" s="112" t="s">
        <v>714</v>
      </c>
      <c r="J14" s="112" t="s">
        <v>715</v>
      </c>
      <c r="K14" s="112" t="s">
        <v>715</v>
      </c>
      <c r="L14" s="112" t="s">
        <v>715</v>
      </c>
      <c r="M14" s="112" t="s">
        <v>715</v>
      </c>
      <c r="N14" s="112" t="s">
        <v>715</v>
      </c>
      <c r="O14" s="112">
        <v>1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 t="s">
        <v>733</v>
      </c>
      <c r="AL14" s="112" t="s">
        <v>723</v>
      </c>
      <c r="AM14" s="112">
        <v>18</v>
      </c>
      <c r="AN14" s="112" t="s">
        <v>731</v>
      </c>
      <c r="AO14" s="112" t="s">
        <v>715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>
        <v>0</v>
      </c>
      <c r="BA14" s="112">
        <v>0</v>
      </c>
      <c r="BB14" s="112">
        <v>0</v>
      </c>
      <c r="BC14" s="112">
        <v>0</v>
      </c>
      <c r="BD14" s="112">
        <v>0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0</v>
      </c>
      <c r="CA14" s="112">
        <v>0</v>
      </c>
      <c r="CB14" s="112">
        <v>0</v>
      </c>
      <c r="CC14" s="112">
        <v>0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x14ac:dyDescent="0.2">
      <c r="A15" s="112" t="s">
        <v>872</v>
      </c>
      <c r="B15" s="112" t="s">
        <v>170</v>
      </c>
      <c r="C15" s="112" t="s">
        <v>855</v>
      </c>
      <c r="D15" s="112" t="s">
        <v>737</v>
      </c>
      <c r="E15" s="112" t="s">
        <v>710</v>
      </c>
      <c r="F15" s="112" t="s">
        <v>711</v>
      </c>
      <c r="G15" s="112" t="s">
        <v>712</v>
      </c>
      <c r="H15" s="112" t="s">
        <v>721</v>
      </c>
      <c r="I15" s="112" t="s">
        <v>714</v>
      </c>
      <c r="J15" s="112" t="s">
        <v>715</v>
      </c>
      <c r="K15" s="112" t="s">
        <v>715</v>
      </c>
      <c r="L15" s="112" t="s">
        <v>715</v>
      </c>
      <c r="M15" s="112" t="s">
        <v>715</v>
      </c>
      <c r="N15" s="112" t="s">
        <v>715</v>
      </c>
      <c r="O15" s="112">
        <v>0</v>
      </c>
      <c r="P15" s="112">
        <v>1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 t="s">
        <v>711</v>
      </c>
      <c r="AQ15" s="112" t="s">
        <v>723</v>
      </c>
      <c r="AR15" s="112">
        <v>27</v>
      </c>
      <c r="AS15" s="112" t="s">
        <v>857</v>
      </c>
      <c r="AT15" s="112" t="s">
        <v>729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x14ac:dyDescent="0.2">
      <c r="A16" s="112" t="s">
        <v>873</v>
      </c>
      <c r="B16" s="112" t="s">
        <v>170</v>
      </c>
      <c r="C16" s="112" t="s">
        <v>855</v>
      </c>
      <c r="D16" s="112" t="s">
        <v>737</v>
      </c>
      <c r="E16" s="112" t="s">
        <v>710</v>
      </c>
      <c r="F16" s="112" t="s">
        <v>711</v>
      </c>
      <c r="G16" s="112" t="s">
        <v>712</v>
      </c>
      <c r="H16" s="112" t="s">
        <v>721</v>
      </c>
      <c r="I16" s="112" t="s">
        <v>714</v>
      </c>
      <c r="J16" s="112" t="s">
        <v>715</v>
      </c>
      <c r="K16" s="112" t="s">
        <v>715</v>
      </c>
      <c r="L16" s="112" t="s">
        <v>715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1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 t="s">
        <v>711</v>
      </c>
      <c r="BZ16" s="112" t="s">
        <v>723</v>
      </c>
      <c r="CA16" s="112">
        <v>22</v>
      </c>
      <c r="CB16" s="112" t="s">
        <v>857</v>
      </c>
      <c r="CC16" s="112" t="s">
        <v>729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x14ac:dyDescent="0.2">
      <c r="A17" s="112" t="s">
        <v>874</v>
      </c>
      <c r="B17" s="112" t="s">
        <v>170</v>
      </c>
      <c r="C17" s="112" t="s">
        <v>855</v>
      </c>
      <c r="D17" s="112" t="s">
        <v>737</v>
      </c>
      <c r="E17" s="112" t="s">
        <v>710</v>
      </c>
      <c r="F17" s="112" t="s">
        <v>711</v>
      </c>
      <c r="G17" s="112" t="s">
        <v>719</v>
      </c>
      <c r="H17" s="112" t="s">
        <v>713</v>
      </c>
      <c r="I17" s="112" t="s">
        <v>714</v>
      </c>
      <c r="J17" s="112" t="s">
        <v>715</v>
      </c>
      <c r="K17" s="112" t="s">
        <v>715</v>
      </c>
      <c r="L17" s="112" t="s">
        <v>715</v>
      </c>
      <c r="M17" s="112" t="s">
        <v>715</v>
      </c>
      <c r="N17" s="112" t="s">
        <v>715</v>
      </c>
      <c r="O17" s="112">
        <v>0</v>
      </c>
      <c r="P17" s="112">
        <v>0</v>
      </c>
      <c r="Q17" s="112">
        <v>0</v>
      </c>
      <c r="R17" s="112">
        <v>1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 t="s">
        <v>711</v>
      </c>
      <c r="BA17" s="112" t="s">
        <v>723</v>
      </c>
      <c r="BB17" s="112">
        <v>20</v>
      </c>
      <c r="BC17" s="112" t="s">
        <v>857</v>
      </c>
      <c r="BD17" s="112" t="s">
        <v>715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x14ac:dyDescent="0.2">
      <c r="A18" s="112" t="s">
        <v>875</v>
      </c>
      <c r="B18" s="112" t="s">
        <v>170</v>
      </c>
      <c r="C18" s="112" t="s">
        <v>855</v>
      </c>
      <c r="D18" s="112" t="s">
        <v>742</v>
      </c>
      <c r="E18" s="112" t="s">
        <v>13</v>
      </c>
      <c r="F18" s="112" t="s">
        <v>718</v>
      </c>
      <c r="G18" s="112" t="s">
        <v>719</v>
      </c>
      <c r="H18" s="112" t="s">
        <v>715</v>
      </c>
      <c r="I18" s="112" t="s">
        <v>715</v>
      </c>
      <c r="J18" s="112" t="s">
        <v>720</v>
      </c>
      <c r="K18" s="112" t="s">
        <v>726</v>
      </c>
      <c r="L18" s="112" t="s">
        <v>722</v>
      </c>
      <c r="M18" s="112" t="s">
        <v>715</v>
      </c>
      <c r="N18" s="112" t="s">
        <v>715</v>
      </c>
      <c r="O18" s="112">
        <v>1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0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 t="s">
        <v>735</v>
      </c>
      <c r="AL18" s="112" t="s">
        <v>795</v>
      </c>
      <c r="AM18" s="112">
        <v>18</v>
      </c>
      <c r="AN18" s="112" t="s">
        <v>731</v>
      </c>
      <c r="AO18" s="112" t="s">
        <v>715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0</v>
      </c>
      <c r="CA18" s="112">
        <v>0</v>
      </c>
      <c r="CB18" s="112">
        <v>0</v>
      </c>
      <c r="CC18" s="112">
        <v>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x14ac:dyDescent="0.2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</row>
    <row r="20" spans="1:136" customFormat="1" x14ac:dyDescent="0.2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</row>
    <row r="21" spans="1:136" customFormat="1" x14ac:dyDescent="0.2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</row>
    <row r="22" spans="1:136" customFormat="1" x14ac:dyDescent="0.2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</row>
    <row r="23" spans="1:136" customFormat="1" x14ac:dyDescent="0.2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</row>
    <row r="24" spans="1:136" customFormat="1" x14ac:dyDescent="0.2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</row>
    <row r="25" spans="1:136" customFormat="1" x14ac:dyDescent="0.2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</row>
    <row r="26" spans="1:136" customFormat="1" x14ac:dyDescent="0.2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</row>
    <row r="27" spans="1:136" customFormat="1" x14ac:dyDescent="0.2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</row>
    <row r="28" spans="1:136" customFormat="1" x14ac:dyDescent="0.2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</row>
    <row r="29" spans="1:136" customFormat="1" x14ac:dyDescent="0.2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3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</row>
    <row r="30" spans="1:136" customFormat="1" x14ac:dyDescent="0.2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</row>
    <row r="31" spans="1:136" customForma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</row>
    <row r="32" spans="1:136" customFormat="1" x14ac:dyDescent="0.2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</row>
    <row r="33" spans="1:136" customFormat="1" x14ac:dyDescent="0.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</row>
    <row r="34" spans="1:136" customFormat="1" x14ac:dyDescent="0.2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</row>
    <row r="35" spans="1:136" customFormat="1" x14ac:dyDescent="0.2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</row>
    <row r="36" spans="1:136" customFormat="1" x14ac:dyDescent="0.2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</row>
    <row r="37" spans="1:136" customFormat="1" x14ac:dyDescent="0.2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</row>
    <row r="38" spans="1:136" customFormat="1" x14ac:dyDescent="0.2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</row>
    <row r="39" spans="1:136" customFormat="1" x14ac:dyDescent="0.2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</row>
    <row r="40" spans="1:136" customFormat="1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</row>
    <row r="41" spans="1:136" customFormat="1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</row>
    <row r="42" spans="1:136" customFormat="1" x14ac:dyDescent="0.2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</row>
    <row r="43" spans="1:136" customFormat="1" x14ac:dyDescent="0.2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</row>
    <row r="44" spans="1:136" customFormat="1" x14ac:dyDescent="0.2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</row>
    <row r="45" spans="1:136" customFormat="1" x14ac:dyDescent="0.2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</row>
    <row r="46" spans="1:136" customFormat="1" x14ac:dyDescent="0.2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</row>
    <row r="47" spans="1:136" customFormat="1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</row>
    <row r="48" spans="1:136" customFormat="1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</row>
    <row r="49" spans="1:136" customFormat="1" x14ac:dyDescent="0.2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</row>
    <row r="50" spans="1:136" customFormat="1" x14ac:dyDescent="0.2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</row>
    <row r="51" spans="1:136" customFormat="1" x14ac:dyDescent="0.2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</row>
    <row r="52" spans="1:136" customFormat="1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</row>
    <row r="53" spans="1:136" customForma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</row>
    <row r="54" spans="1:136" customForma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</row>
    <row r="55" spans="1:136" customForma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</row>
    <row r="56" spans="1:136" customFormat="1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</row>
    <row r="57" spans="1:136" customFormat="1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</row>
    <row r="58" spans="1:136" customFormat="1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</row>
    <row r="59" spans="1:136" customFormat="1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</row>
    <row r="60" spans="1:136" customFormat="1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</row>
    <row r="61" spans="1:136" customFormat="1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</row>
    <row r="62" spans="1:136" customFormat="1" x14ac:dyDescent="0.2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</row>
    <row r="63" spans="1:136" customFormat="1" x14ac:dyDescent="0.2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</row>
    <row r="64" spans="1:136" customFormat="1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</row>
    <row r="65" spans="1:136" customFormat="1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</row>
    <row r="66" spans="1:136" customFormat="1" x14ac:dyDescent="0.2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</row>
    <row r="67" spans="1:136" customForma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</row>
    <row r="68" spans="1:136" customFormat="1" x14ac:dyDescent="0.2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</row>
    <row r="69" spans="1:136" customFormat="1" x14ac:dyDescent="0.2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</row>
    <row r="70" spans="1:136" customFormat="1" x14ac:dyDescent="0.2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</row>
    <row r="71" spans="1:136" customFormat="1" x14ac:dyDescent="0.2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</row>
    <row r="72" spans="1:136" customFormat="1" x14ac:dyDescent="0.2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</row>
    <row r="73" spans="1:136" customFormat="1" x14ac:dyDescent="0.2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</row>
    <row r="74" spans="1:136" customFormat="1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</row>
    <row r="75" spans="1:136" customFormat="1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</row>
    <row r="76" spans="1:136" customFormat="1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</row>
    <row r="77" spans="1:136" customFormat="1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</row>
    <row r="78" spans="1:136" customFormat="1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</row>
    <row r="79" spans="1:136" customFormat="1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</row>
    <row r="80" spans="1:136" customFormat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</row>
    <row r="81" spans="1:136" customFormat="1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</row>
    <row r="82" spans="1:136" customFormat="1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</row>
    <row r="83" spans="1:136" customFormat="1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</row>
    <row r="84" spans="1:136" customFormat="1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</row>
    <row r="85" spans="1:136" customFormat="1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</row>
    <row r="86" spans="1:136" customFormat="1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</row>
    <row r="87" spans="1:136" customFormat="1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</row>
    <row r="88" spans="1:136" customFormat="1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</row>
    <row r="89" spans="1:136" customFormat="1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</row>
    <row r="90" spans="1:136" customFormat="1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</row>
    <row r="91" spans="1:136" customFormat="1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</row>
    <row r="92" spans="1:136" customFormat="1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</row>
    <row r="93" spans="1:136" customFormat="1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</row>
    <row r="94" spans="1:136" customFormat="1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</row>
    <row r="95" spans="1:136" customFormat="1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</row>
    <row r="96" spans="1:136" customFormat="1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</row>
    <row r="97" spans="1:136" customFormat="1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112"/>
      <c r="DW97" s="112"/>
      <c r="DX97" s="112"/>
      <c r="DY97" s="112"/>
      <c r="DZ97" s="112"/>
      <c r="EA97" s="112"/>
      <c r="EB97" s="112"/>
      <c r="EC97" s="112"/>
      <c r="ED97" s="112"/>
      <c r="EE97" s="112"/>
      <c r="EF97" s="112"/>
    </row>
    <row r="98" spans="1:136" customFormat="1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</row>
    <row r="99" spans="1:136" customFormat="1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</row>
    <row r="100" spans="1:136" customFormat="1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</row>
    <row r="101" spans="1:136" customFormat="1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</row>
    <row r="102" spans="1:136" customFormat="1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</row>
    <row r="103" spans="1:136" customFormat="1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</row>
    <row r="104" spans="1:136" customFormat="1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</row>
    <row r="105" spans="1:136" customFormat="1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</row>
    <row r="106" spans="1:136" customFormat="1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</row>
    <row r="107" spans="1:136" customFormat="1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</row>
    <row r="108" spans="1:136" customFormat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</row>
    <row r="109" spans="1:136" customFormat="1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</row>
    <row r="110" spans="1:136" customFormat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x14ac:dyDescent="0.2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17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11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485775</xdr:colOff>
                <xdr:row>3157</xdr:row>
                <xdr:rowOff>0</xdr:rowOff>
              </from>
              <to>
                <xdr:col>3</xdr:col>
                <xdr:colOff>47625</xdr:colOff>
                <xdr:row>3158</xdr:row>
                <xdr:rowOff>38100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E46" zoomScale="110" zoomScaleNormal="110" workbookViewId="0">
      <selection activeCell="T61" sqref="T61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15</v>
      </c>
      <c r="C2" s="68"/>
    </row>
    <row r="3" spans="1:9" s="51" customFormat="1" x14ac:dyDescent="0.2">
      <c r="A3" s="43" t="s">
        <v>599</v>
      </c>
      <c r="B3" s="47">
        <f>SUM(' Таблица 1'!C7:G7)</f>
        <v>8</v>
      </c>
      <c r="C3" s="48">
        <f>B3/B2</f>
        <v>0.53333333333333333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7</v>
      </c>
      <c r="C5" s="48">
        <f>B5/B2</f>
        <v>0.46666666666666667</v>
      </c>
    </row>
    <row r="6" spans="1:9" s="51" customFormat="1" x14ac:dyDescent="0.2">
      <c r="A6" s="43" t="s">
        <v>602</v>
      </c>
      <c r="B6" s="47">
        <f>SUM(' Таблица 1'!S7:U7)</f>
        <v>0</v>
      </c>
      <c r="C6" s="48">
        <f>B6/B2</f>
        <v>0</v>
      </c>
    </row>
    <row r="7" spans="1:9" s="65" customFormat="1" ht="30" customHeight="1" x14ac:dyDescent="0.2">
      <c r="A7" s="66" t="s">
        <v>47</v>
      </c>
      <c r="B7" s="67">
        <f>' Таблица 1'!V15</f>
        <v>250</v>
      </c>
      <c r="C7" s="68"/>
    </row>
    <row r="8" spans="1:9" s="51" customFormat="1" x14ac:dyDescent="0.2">
      <c r="A8" s="43" t="s">
        <v>599</v>
      </c>
      <c r="B8" s="47">
        <f>SUM(' Таблица 1'!C15:G15)</f>
        <v>128</v>
      </c>
      <c r="C8" s="48">
        <f>B8/B7</f>
        <v>0.51200000000000001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122</v>
      </c>
      <c r="C10" s="48">
        <f>B10/B7</f>
        <v>0.48799999999999999</v>
      </c>
    </row>
    <row r="11" spans="1:9" s="51" customFormat="1" x14ac:dyDescent="0.2">
      <c r="A11" s="43" t="s">
        <v>602</v>
      </c>
      <c r="B11" s="47">
        <f>SUM(' Таблица 1'!S15:U15)</f>
        <v>0</v>
      </c>
      <c r="C11" s="48">
        <f>B11/B7</f>
        <v>0</v>
      </c>
    </row>
    <row r="12" spans="1:9" s="51" customFormat="1" ht="15" customHeight="1" x14ac:dyDescent="0.2">
      <c r="A12" s="45" t="s">
        <v>836</v>
      </c>
      <c r="B12" s="50">
        <f>' Таблица 1'!V18</f>
        <v>55</v>
      </c>
      <c r="C12" s="94">
        <f>B12/B7</f>
        <v>0.22</v>
      </c>
      <c r="H12" s="106"/>
      <c r="I12" s="107"/>
    </row>
    <row r="13" spans="1:9" s="51" customFormat="1" ht="15" customHeight="1" x14ac:dyDescent="0.2">
      <c r="A13" s="45" t="s">
        <v>837</v>
      </c>
      <c r="B13" s="50">
        <f>' Таблица 1'!V23</f>
        <v>2</v>
      </c>
      <c r="C13" s="94">
        <f>B13/B7</f>
        <v>8.0000000000000002E-3</v>
      </c>
      <c r="H13" s="106"/>
      <c r="I13" s="107"/>
    </row>
    <row r="14" spans="1:9" s="51" customFormat="1" ht="15" customHeight="1" x14ac:dyDescent="0.2">
      <c r="A14" s="45" t="s">
        <v>838</v>
      </c>
      <c r="B14" s="50">
        <f>' Таблица 1'!V24</f>
        <v>182</v>
      </c>
      <c r="C14" s="94">
        <f>B14/B7</f>
        <v>0.72799999999999998</v>
      </c>
      <c r="H14" s="108"/>
      <c r="I14" s="107"/>
    </row>
    <row r="15" spans="1:9" s="51" customFormat="1" ht="15" customHeight="1" x14ac:dyDescent="0.2">
      <c r="A15" s="45" t="s">
        <v>850</v>
      </c>
      <c r="B15" s="50">
        <f>' Таблица 1'!V25</f>
        <v>76</v>
      </c>
      <c r="C15" s="94">
        <f>B15/B7</f>
        <v>0.30399999999999999</v>
      </c>
      <c r="H15" s="108"/>
      <c r="I15" s="107"/>
    </row>
    <row r="16" spans="1:9" s="51" customFormat="1" ht="15" customHeight="1" x14ac:dyDescent="0.2">
      <c r="A16" s="45" t="s">
        <v>839</v>
      </c>
      <c r="B16" s="50">
        <f>' Таблица 1'!V26</f>
        <v>0</v>
      </c>
      <c r="C16" s="94">
        <f>B16/B7</f>
        <v>0</v>
      </c>
      <c r="H16" s="106"/>
      <c r="I16" s="107"/>
    </row>
    <row r="17" spans="1:32" s="51" customFormat="1" ht="25.5" x14ac:dyDescent="0.2">
      <c r="A17" s="45" t="s">
        <v>840</v>
      </c>
      <c r="B17" s="50">
        <f>' Таблица 1'!V27</f>
        <v>62</v>
      </c>
      <c r="C17" s="94">
        <f>B17/B7</f>
        <v>0.248</v>
      </c>
      <c r="H17" s="106"/>
      <c r="I17" s="107"/>
    </row>
    <row r="18" spans="1:32" s="52" customFormat="1" ht="30" customHeight="1" x14ac:dyDescent="0.2">
      <c r="A18" s="76" t="s">
        <v>779</v>
      </c>
      <c r="B18" s="77">
        <f>Кадры!Q3159</f>
        <v>17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5" t="s">
        <v>745</v>
      </c>
      <c r="B20" s="67"/>
      <c r="C20" s="68"/>
    </row>
    <row r="21" spans="1:32" s="52" customFormat="1" ht="19.5" customHeight="1" x14ac:dyDescent="0.2">
      <c r="A21" s="96" t="s">
        <v>746</v>
      </c>
      <c r="B21" s="97"/>
      <c r="C21" s="98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388" t="s">
        <v>794</v>
      </c>
      <c r="F22" s="389"/>
    </row>
    <row r="23" spans="1:32" s="54" customFormat="1" x14ac:dyDescent="0.2">
      <c r="A23" s="45"/>
      <c r="B23" s="47">
        <f>SUM(B24:B40)</f>
        <v>19</v>
      </c>
      <c r="C23" s="53"/>
      <c r="D23" s="64"/>
      <c r="E23" s="64" t="s">
        <v>793</v>
      </c>
      <c r="F23" s="53" t="s">
        <v>849</v>
      </c>
    </row>
    <row r="24" spans="1:32" s="54" customFormat="1" ht="25.5" x14ac:dyDescent="0.2">
      <c r="A24" s="55" t="s">
        <v>749</v>
      </c>
      <c r="B24" s="69">
        <f>'Таблица 2'!E57</f>
        <v>7</v>
      </c>
      <c r="C24" s="48">
        <f>B24/B23</f>
        <v>0.36842105263157893</v>
      </c>
      <c r="D24" s="103">
        <f>AVERAGEIF(Кадры!AM2:AM3200,"&gt;0")</f>
        <v>25.333333333333332</v>
      </c>
      <c r="E24" s="70">
        <f>'Таблица 2'!E58</f>
        <v>0</v>
      </c>
      <c r="F24" s="144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2</v>
      </c>
      <c r="C25" s="48">
        <f>B25/B23</f>
        <v>0.10526315789473684</v>
      </c>
      <c r="D25" s="103">
        <f>AVERAGEIF(Кадры!AR2:AR3200,"&gt;0")</f>
        <v>18.5</v>
      </c>
      <c r="E25" s="70">
        <f>'Таблица 2'!E7</f>
        <v>1</v>
      </c>
      <c r="F25" s="144">
        <f>'Таблица 2'!E8/E25</f>
        <v>18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0</v>
      </c>
      <c r="C26" s="48">
        <f>B26/B23</f>
        <v>0</v>
      </c>
      <c r="D26" s="103" t="e">
        <f>AVERAGEIF(Кадры!AW2:AW3200,"&gt;0")</f>
        <v>#DIV/0!</v>
      </c>
      <c r="E26" s="70">
        <f>'Таблица 2'!E10</f>
        <v>0</v>
      </c>
      <c r="F26" s="144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1</v>
      </c>
      <c r="C27" s="48">
        <f>B27/B23</f>
        <v>5.2631578947368418E-2</v>
      </c>
      <c r="D27" s="103">
        <f>AVERAGEIF(Кадры!BG2:DG3200,"&gt;0")</f>
        <v>11.285714285714286</v>
      </c>
      <c r="E27" s="70">
        <f>'Таблица 2'!E34</f>
        <v>0</v>
      </c>
      <c r="F27" s="144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2</v>
      </c>
      <c r="C28" s="48">
        <f>B28/B23</f>
        <v>0.10526315789473684</v>
      </c>
      <c r="D28" s="103">
        <f>AVERAGEIF(Кадры!CA2:CA3200,"&gt;0")</f>
        <v>25</v>
      </c>
      <c r="E28" s="70">
        <f>'Таблица 2'!E16</f>
        <v>0</v>
      </c>
      <c r="F28" s="144" t="e">
        <f>'Таблица 2'!E17/E28</f>
        <v>#DIV/0!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0</v>
      </c>
      <c r="C29" s="48">
        <f>B29/B23</f>
        <v>0</v>
      </c>
      <c r="D29" s="103">
        <f>AVERAGEIF(Кадры!CF2:CF3200,"&gt;0")</f>
        <v>6</v>
      </c>
      <c r="E29" s="70">
        <f>'Таблица 2'!E19</f>
        <v>0</v>
      </c>
      <c r="F29" s="144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1</v>
      </c>
      <c r="C30" s="48">
        <f>B30/B23</f>
        <v>5.2631578947368418E-2</v>
      </c>
      <c r="D30" s="103" t="e">
        <f>AVERAGEIF(Кадры!CK2:CK3200,"&gt;0")</f>
        <v>#DIV/0!</v>
      </c>
      <c r="E30" s="70">
        <f>'Таблица 2'!E22</f>
        <v>0</v>
      </c>
      <c r="F30" s="144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1</v>
      </c>
      <c r="C31" s="48">
        <f>B31/B23</f>
        <v>5.2631578947368418E-2</v>
      </c>
      <c r="D31" s="103">
        <f>AVERAGEIF(Кадры!CP2:CP3200,"&gt;0")</f>
        <v>8</v>
      </c>
      <c r="E31" s="70">
        <f>'Таблица 2'!E25</f>
        <v>0</v>
      </c>
      <c r="F31" s="144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0</v>
      </c>
      <c r="C32" s="48">
        <f>B32/B23</f>
        <v>0</v>
      </c>
      <c r="D32" s="103">
        <f>AVERAGEIF(Кадры!CZ2:CZ3200,"&gt;0")</f>
        <v>11</v>
      </c>
      <c r="E32" s="70">
        <f>'Таблица 2'!E28</f>
        <v>0</v>
      </c>
      <c r="F32" s="144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0</v>
      </c>
      <c r="C33" s="48">
        <f>B33/B23</f>
        <v>0</v>
      </c>
      <c r="D33" s="103" t="e">
        <f>AVERAGEIF(Кадры!CU2:CU3200,"&gt;0")</f>
        <v>#DIV/0!</v>
      </c>
      <c r="E33" s="70">
        <f>'Таблица 2'!E31</f>
        <v>0</v>
      </c>
      <c r="F33" s="144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3</v>
      </c>
      <c r="C34" s="48">
        <f>B34/B23</f>
        <v>0.15789473684210525</v>
      </c>
      <c r="D34" s="103">
        <f>AVERAGEIF(Кадры!BB2:BB3200,"&gt;0")</f>
        <v>10.5</v>
      </c>
      <c r="E34" s="70">
        <f>'Таблица 2'!E13</f>
        <v>0</v>
      </c>
      <c r="F34" s="144" t="e">
        <f>'Таблица 2'!E14/E34</f>
        <v>#DIV/0!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0</v>
      </c>
      <c r="C35" s="48">
        <f>B35/B23</f>
        <v>0</v>
      </c>
      <c r="D35" s="103">
        <f>AVERAGEIF(Кадры!DJ2:DJ3200,"&gt;0")</f>
        <v>1</v>
      </c>
      <c r="E35" s="70">
        <f>'Таблица 2'!E40</f>
        <v>0</v>
      </c>
      <c r="F35" s="144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1</v>
      </c>
      <c r="C36" s="48">
        <f>B36/B23</f>
        <v>5.2631578947368418E-2</v>
      </c>
      <c r="D36" s="103" t="e">
        <f>AVERAGEIF(Кадры!DY2:DY3200,"&gt;0")</f>
        <v>#DIV/0!</v>
      </c>
      <c r="E36" s="70">
        <f>'Таблица 2'!E37</f>
        <v>0</v>
      </c>
      <c r="F36" s="144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0</v>
      </c>
      <c r="C37" s="48">
        <f>B37/B23</f>
        <v>0</v>
      </c>
      <c r="D37" s="103" t="e">
        <f>AVERAGEIF(Кадры!DT2:DT3200,"&gt;0")</f>
        <v>#DIV/0!</v>
      </c>
      <c r="E37" s="257">
        <f>'Таблица 2'!E55</f>
        <v>0</v>
      </c>
      <c r="F37" s="144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0</v>
      </c>
      <c r="C38" s="48">
        <f>B38/B23</f>
        <v>0</v>
      </c>
      <c r="D38" s="103" t="e">
        <f>AVERAGEIF(Кадры!ED2:ED3200,"&gt;0")</f>
        <v>#DIV/0!</v>
      </c>
      <c r="E38" s="70">
        <f>'Таблица 2'!E49</f>
        <v>0</v>
      </c>
      <c r="F38" s="144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0</v>
      </c>
      <c r="C39" s="48">
        <f>B39/B23</f>
        <v>0</v>
      </c>
      <c r="D39" s="103" t="e">
        <f>AVERAGEIF(Кадры!DO2:DO3200,"&gt;0")</f>
        <v>#DIV/0!</v>
      </c>
      <c r="E39" s="145">
        <f>'Таблица 2'!E52</f>
        <v>0</v>
      </c>
      <c r="F39" s="144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1</v>
      </c>
      <c r="C40" s="48">
        <f>B40/B23</f>
        <v>5.2631578947368418E-2</v>
      </c>
      <c r="D40" s="103">
        <f>AVERAGEIF(Кадры!DE2:DE3200,"&gt;0")</f>
        <v>1</v>
      </c>
      <c r="E40" s="70">
        <f>'Таблица 2'!E43</f>
        <v>0</v>
      </c>
      <c r="F40" s="144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784</v>
      </c>
      <c r="B42" s="99">
        <f>COUNTIF(Кадры!D2:D3200,Кадры!D3361)</f>
        <v>0</v>
      </c>
      <c r="C42" s="100">
        <f>B42/B18</f>
        <v>0</v>
      </c>
      <c r="D42" s="114">
        <f>C42</f>
        <v>0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0</v>
      </c>
      <c r="C43" s="48">
        <f>B43/B18</f>
        <v>0</v>
      </c>
      <c r="D43" s="115">
        <f>C43</f>
        <v>0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2</v>
      </c>
      <c r="C44" s="48">
        <f>B44/B18</f>
        <v>0.11764705882352941</v>
      </c>
      <c r="D44" s="392">
        <f>(B44+B45)/B18</f>
        <v>0.11764705882352941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0</v>
      </c>
      <c r="C45" s="48">
        <f>B45/B18</f>
        <v>0</v>
      </c>
      <c r="D45" s="392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3</v>
      </c>
      <c r="C46" s="48">
        <f>B46/B18</f>
        <v>0.17647058823529413</v>
      </c>
      <c r="D46" s="392">
        <f>(B46+B47)/B18</f>
        <v>0.23529411764705882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1</v>
      </c>
      <c r="C47" s="48">
        <f>B47/B18</f>
        <v>5.8823529411764705E-2</v>
      </c>
      <c r="D47" s="392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6</v>
      </c>
      <c r="C48" s="48">
        <f>B48/B18</f>
        <v>0.35294117647058826</v>
      </c>
      <c r="D48" s="392">
        <f>(B48+B49)/B18</f>
        <v>0.47058823529411764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2</v>
      </c>
      <c r="C49" s="48">
        <f>B49/B18</f>
        <v>0.11764705882352941</v>
      </c>
      <c r="D49" s="392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0</v>
      </c>
      <c r="C50" s="48">
        <f>B50/B18</f>
        <v>0</v>
      </c>
      <c r="D50" s="392">
        <f>(B50+B51)/B18</f>
        <v>0.17647058823529413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3</v>
      </c>
      <c r="C51" s="48">
        <f>B51/B18</f>
        <v>0.17647058823529413</v>
      </c>
      <c r="D51" s="392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0</v>
      </c>
      <c r="C52" s="48">
        <f>B52/B18</f>
        <v>0</v>
      </c>
      <c r="D52" s="392">
        <f>(B52+B53)/B18</f>
        <v>0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0</v>
      </c>
      <c r="C53" s="48">
        <f>B53/B18</f>
        <v>0</v>
      </c>
      <c r="D53" s="392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0</v>
      </c>
      <c r="C55" s="48">
        <f>B55/B18</f>
        <v>0</v>
      </c>
      <c r="D55" s="63">
        <f>C55</f>
        <v>0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3</v>
      </c>
      <c r="C56" s="48">
        <f>B56/B18</f>
        <v>0.17647058823529413</v>
      </c>
      <c r="D56" s="63">
        <f>C56</f>
        <v>0.17647058823529413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3</v>
      </c>
      <c r="C57" s="48">
        <f>B57/B18</f>
        <v>0.17647058823529413</v>
      </c>
      <c r="D57" s="71">
        <f>C57</f>
        <v>0.17647058823529413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2</v>
      </c>
      <c r="C58" s="48">
        <f>B58/B18</f>
        <v>0.11764705882352941</v>
      </c>
      <c r="D58" s="390">
        <f>(B58+B59)/B18</f>
        <v>0.29411764705882354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3</v>
      </c>
      <c r="C59" s="48">
        <f>B59/B18</f>
        <v>0.17647058823529413</v>
      </c>
      <c r="D59" s="391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3</v>
      </c>
      <c r="C60" s="48">
        <f>B60/B18</f>
        <v>0.17647058823529413</v>
      </c>
      <c r="D60" s="390">
        <f>(B60+B61)/B18</f>
        <v>0.17647058823529413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0</v>
      </c>
      <c r="C61" s="48">
        <f>B61/B18</f>
        <v>0</v>
      </c>
      <c r="D61" s="391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3</v>
      </c>
      <c r="C62" s="48">
        <f>B62/B18</f>
        <v>0.17647058823529413</v>
      </c>
      <c r="D62" s="63">
        <f>C62</f>
        <v>0.17647058823529413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6</v>
      </c>
      <c r="C64" s="48">
        <f>B64/B18</f>
        <v>0.35294117647058826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0</v>
      </c>
      <c r="C65" s="48">
        <f>B65/B18</f>
        <v>0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11</v>
      </c>
      <c r="C66" s="48">
        <f>B66/B18</f>
        <v>0.6470588235294118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5" t="s">
        <v>832</v>
      </c>
      <c r="B68" s="43">
        <f>COUNTIF(Кадры!P2:EF3200,Кадры!AL3361)</f>
        <v>10</v>
      </c>
      <c r="C68" s="48">
        <f>B68/B18</f>
        <v>0.58823529411764708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6" t="s">
        <v>833</v>
      </c>
      <c r="B69" s="43">
        <f>COUNTIF(Кадры!P2:EF3200,Кадры!AL3362)</f>
        <v>3</v>
      </c>
      <c r="C69" s="48">
        <f>B69/B18</f>
        <v>0.17647058823529413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6" t="s">
        <v>770</v>
      </c>
      <c r="B70" s="43">
        <f>COUNTIF(Кадры!P2:EF3200,Кадры!AL3363)</f>
        <v>3</v>
      </c>
      <c r="C70" s="48">
        <f>B70/B18</f>
        <v>0.17647058823529413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5" t="s">
        <v>834</v>
      </c>
      <c r="B71" s="43">
        <f>COUNTIF(Кадры!P2:EF3200,Кадры!AL3364)</f>
        <v>2</v>
      </c>
      <c r="C71" s="48">
        <f>B71/B18</f>
        <v>0.11764705882352941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6" t="s">
        <v>835</v>
      </c>
      <c r="B72" s="43">
        <f>COUNTIF(Кадры!P2:EF3200,Кадры!AL3365)</f>
        <v>0</v>
      </c>
      <c r="C72" s="48">
        <f>B72/B18</f>
        <v>0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6" t="s">
        <v>771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6" t="s">
        <v>772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6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15</v>
      </c>
      <c r="C76" s="93">
        <f>B76/B18</f>
        <v>0.88235294117647056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11</v>
      </c>
      <c r="C77" s="48">
        <f>B77/B18</f>
        <v>0.6470588235294118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4</v>
      </c>
      <c r="C78" s="48">
        <f>B78/B18</f>
        <v>0.23529411764705882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2</v>
      </c>
      <c r="C79" s="48">
        <f>B79/B18</f>
        <v>0.11764705882352941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9</v>
      </c>
      <c r="C80" s="93">
        <f>B80/B18</f>
        <v>0.52941176470588236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2</v>
      </c>
      <c r="C81" s="48">
        <f>B81/B18</f>
        <v>0.11764705882352941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7</v>
      </c>
      <c r="C82" s="48">
        <f>B82/B18</f>
        <v>0.41176470588235292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4</v>
      </c>
      <c r="C83" s="94">
        <f>B83/B18</f>
        <v>0.23529411764705882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0</v>
      </c>
      <c r="C84" s="262">
        <f>B84/B18</f>
        <v>0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2</v>
      </c>
      <c r="C85" s="263">
        <f>B85/B18</f>
        <v>0.11764705882352941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4" priority="7" operator="equal">
      <formula>0</formula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4 F26:F33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841</v>
      </c>
    </row>
    <row r="2" spans="1:1" x14ac:dyDescent="0.2">
      <c r="A2" s="110" t="s">
        <v>719</v>
      </c>
    </row>
    <row r="3" spans="1:1" x14ac:dyDescent="0.2">
      <c r="A3" s="110" t="s">
        <v>775</v>
      </c>
    </row>
    <row r="4" spans="1:1" x14ac:dyDescent="0.2">
      <c r="A4" s="110" t="s">
        <v>769</v>
      </c>
    </row>
    <row r="5" spans="1:1" x14ac:dyDescent="0.2">
      <c r="A5" s="110" t="s">
        <v>767</v>
      </c>
    </row>
    <row r="6" spans="1:1" x14ac:dyDescent="0.2">
      <c r="A6" s="110" t="s">
        <v>770</v>
      </c>
    </row>
    <row r="7" spans="1:1" x14ac:dyDescent="0.2">
      <c r="A7" s="110" t="s">
        <v>723</v>
      </c>
    </row>
    <row r="8" spans="1:1" x14ac:dyDescent="0.2">
      <c r="A8" s="110" t="s">
        <v>842</v>
      </c>
    </row>
    <row r="9" spans="1:1" x14ac:dyDescent="0.2">
      <c r="A9" s="110" t="s">
        <v>784</v>
      </c>
    </row>
    <row r="10" spans="1:1" x14ac:dyDescent="0.2">
      <c r="A10" s="110" t="s">
        <v>766</v>
      </c>
    </row>
    <row r="11" spans="1:1" x14ac:dyDescent="0.2">
      <c r="A11" s="110" t="s">
        <v>715</v>
      </c>
    </row>
    <row r="12" spans="1:1" x14ac:dyDescent="0.2">
      <c r="A12" s="110" t="s">
        <v>735</v>
      </c>
    </row>
    <row r="13" spans="1:1" x14ac:dyDescent="0.2">
      <c r="A13" s="110" t="s">
        <v>725</v>
      </c>
    </row>
    <row r="14" spans="1:1" x14ac:dyDescent="0.2">
      <c r="A14" s="110" t="s">
        <v>783</v>
      </c>
    </row>
    <row r="15" spans="1:1" x14ac:dyDescent="0.2">
      <c r="A15" s="110" t="s">
        <v>733</v>
      </c>
    </row>
    <row r="16" spans="1:1" x14ac:dyDescent="0.2">
      <c r="A16" s="110" t="s">
        <v>785</v>
      </c>
    </row>
    <row r="17" spans="1:1" x14ac:dyDescent="0.2">
      <c r="A17" s="110" t="s">
        <v>786</v>
      </c>
    </row>
    <row r="18" spans="1:1" x14ac:dyDescent="0.2">
      <c r="A18" s="110" t="s">
        <v>743</v>
      </c>
    </row>
    <row r="19" spans="1:1" x14ac:dyDescent="0.2">
      <c r="A19" s="110" t="s">
        <v>728</v>
      </c>
    </row>
    <row r="20" spans="1:1" x14ac:dyDescent="0.2">
      <c r="A20" s="110" t="s">
        <v>787</v>
      </c>
    </row>
    <row r="21" spans="1:1" x14ac:dyDescent="0.2">
      <c r="A21" s="110" t="s">
        <v>711</v>
      </c>
    </row>
    <row r="22" spans="1:1" x14ac:dyDescent="0.2">
      <c r="A22" s="110" t="s">
        <v>788</v>
      </c>
    </row>
    <row r="23" spans="1:1" x14ac:dyDescent="0.2">
      <c r="A23" s="110" t="s">
        <v>789</v>
      </c>
    </row>
    <row r="24" spans="1:1" x14ac:dyDescent="0.2">
      <c r="A24" s="110" t="s">
        <v>790</v>
      </c>
    </row>
    <row r="25" spans="1:1" x14ac:dyDescent="0.2">
      <c r="A25" s="110" t="s">
        <v>718</v>
      </c>
    </row>
    <row r="26" spans="1:1" x14ac:dyDescent="0.2">
      <c r="A26" s="110" t="s">
        <v>739</v>
      </c>
    </row>
    <row r="27" spans="1:1" x14ac:dyDescent="0.2">
      <c r="A27" s="110" t="s">
        <v>727</v>
      </c>
    </row>
    <row r="28" spans="1:1" x14ac:dyDescent="0.2">
      <c r="A28" s="110" t="s">
        <v>737</v>
      </c>
    </row>
    <row r="29" spans="1:1" x14ac:dyDescent="0.2">
      <c r="A29" s="110" t="s">
        <v>709</v>
      </c>
    </row>
    <row r="30" spans="1:1" x14ac:dyDescent="0.2">
      <c r="A30" s="110" t="s">
        <v>791</v>
      </c>
    </row>
    <row r="31" spans="1:1" x14ac:dyDescent="0.2">
      <c r="A31" s="110" t="s">
        <v>768</v>
      </c>
    </row>
    <row r="32" spans="1:1" x14ac:dyDescent="0.2">
      <c r="A32" s="110" t="s">
        <v>782</v>
      </c>
    </row>
    <row r="33" spans="1:1" x14ac:dyDescent="0.2">
      <c r="A33" s="110" t="s">
        <v>843</v>
      </c>
    </row>
    <row r="34" spans="1:1" x14ac:dyDescent="0.2">
      <c r="A34" s="110" t="s">
        <v>844</v>
      </c>
    </row>
    <row r="35" spans="1:1" x14ac:dyDescent="0.2">
      <c r="A35" s="110" t="s">
        <v>771</v>
      </c>
    </row>
    <row r="36" spans="1:1" x14ac:dyDescent="0.2">
      <c r="A36" s="110" t="s">
        <v>795</v>
      </c>
    </row>
    <row r="37" spans="1:1" x14ac:dyDescent="0.2">
      <c r="A37" s="110" t="s">
        <v>845</v>
      </c>
    </row>
    <row r="38" spans="1:1" x14ac:dyDescent="0.2">
      <c r="A38" s="110" t="s">
        <v>846</v>
      </c>
    </row>
    <row r="39" spans="1:1" x14ac:dyDescent="0.2">
      <c r="A39" s="110" t="s">
        <v>773</v>
      </c>
    </row>
    <row r="40" spans="1:1" x14ac:dyDescent="0.2">
      <c r="A40" s="110" t="s">
        <v>772</v>
      </c>
    </row>
    <row r="41" spans="1:1" x14ac:dyDescent="0.2">
      <c r="A41" s="110" t="s">
        <v>774</v>
      </c>
    </row>
    <row r="42" spans="1:1" x14ac:dyDescent="0.2">
      <c r="A42" s="110" t="s">
        <v>780</v>
      </c>
    </row>
    <row r="43" spans="1:1" x14ac:dyDescent="0.2">
      <c r="A43" s="110" t="s">
        <v>781</v>
      </c>
    </row>
    <row r="44" spans="1:1" x14ac:dyDescent="0.2">
      <c r="A44" s="110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30</vt:i4>
      </vt:variant>
    </vt:vector>
  </HeadingPairs>
  <TitlesOfParts>
    <vt:vector size="41" baseType="lpstr">
      <vt:lpstr>6</vt:lpstr>
      <vt:lpstr>9</vt:lpstr>
      <vt:lpstr> Таблица 1</vt:lpstr>
      <vt:lpstr>_6_2</vt:lpstr>
      <vt:lpstr>9_2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2021-03-03T12:59:14Z</dcterms:modified>
</cp:coreProperties>
</file>